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6665" windowHeight="9990"/>
  </bookViews>
  <sheets>
    <sheet name="CHEMIA 2005 R." sheetId="6" r:id="rId1"/>
    <sheet name="Arkusz1" sheetId="7" r:id="rId2"/>
    <sheet name="Arkusz2" sheetId="8" r:id="rId3"/>
  </sheets>
  <definedNames>
    <definedName name="_xlnm._FilterDatabase" localSheetId="0" hidden="1">'CHEMIA 2005 R.'!$A$5:$AK$100</definedName>
    <definedName name="MIĘSO_OFERTY">#REF!</definedName>
    <definedName name="MLEKO_OFERTY">#REF!</definedName>
    <definedName name="_xlnm.Print_Area" localSheetId="0">'CHEMIA 2005 R.'!$A$1:$Q$108</definedName>
    <definedName name="OCENA_MIĘSO">#REF!</definedName>
    <definedName name="OCENA_MLEKO">#REF!</definedName>
    <definedName name="OCENA_PIECZ">#REF!</definedName>
    <definedName name="OCENA_SP" localSheetId="0">'CHEMIA 2005 R.'!$B$4:$F$16</definedName>
    <definedName name="PIECZYWO_OFERTY">#REF!</definedName>
    <definedName name="SPOŻYWCZE_OFERTY" localSheetId="0">'CHEMIA 2005 R.'!$B$4:$F$16</definedName>
  </definedNames>
  <calcPr calcId="125725" fullPrecision="0"/>
</workbook>
</file>

<file path=xl/calcChain.xml><?xml version="1.0" encoding="utf-8"?>
<calcChain xmlns="http://schemas.openxmlformats.org/spreadsheetml/2006/main">
  <c r="Q25" i="6"/>
  <c r="Q26"/>
  <c r="I24"/>
  <c r="Q38"/>
  <c r="Q32"/>
  <c r="I42"/>
  <c r="Q24" l="1"/>
  <c r="Q42"/>
  <c r="Q27"/>
  <c r="I38"/>
  <c r="I32"/>
  <c r="G59" i="7"/>
  <c r="H59" s="1"/>
  <c r="G58"/>
  <c r="H58"/>
  <c r="G57"/>
  <c r="H57"/>
  <c r="G56"/>
  <c r="H56"/>
  <c r="G55"/>
  <c r="H55"/>
  <c r="G54"/>
  <c r="H54"/>
  <c r="G53"/>
  <c r="H53"/>
  <c r="G52"/>
  <c r="H52"/>
  <c r="G51"/>
  <c r="H51"/>
  <c r="G50"/>
  <c r="H50"/>
  <c r="G49"/>
  <c r="H49"/>
  <c r="G48"/>
  <c r="H48"/>
  <c r="G47"/>
  <c r="H47"/>
  <c r="G46"/>
  <c r="H46"/>
  <c r="G45"/>
  <c r="H45"/>
  <c r="G44"/>
  <c r="H44"/>
  <c r="G43"/>
  <c r="H43"/>
  <c r="G42"/>
  <c r="G60"/>
  <c r="G40"/>
  <c r="H40"/>
  <c r="G39"/>
  <c r="H39"/>
  <c r="G38"/>
  <c r="H38"/>
  <c r="G37"/>
  <c r="H37"/>
  <c r="G36"/>
  <c r="G41"/>
  <c r="H41" s="1"/>
  <c r="G34"/>
  <c r="G35" s="1"/>
  <c r="G32"/>
  <c r="H32"/>
  <c r="G31"/>
  <c r="H31"/>
  <c r="G30"/>
  <c r="H30"/>
  <c r="H29"/>
  <c r="E29"/>
  <c r="G28"/>
  <c r="H28"/>
  <c r="G27"/>
  <c r="H27"/>
  <c r="G26"/>
  <c r="H26"/>
  <c r="G25"/>
  <c r="H25"/>
  <c r="G24"/>
  <c r="H24"/>
  <c r="G23"/>
  <c r="H23"/>
  <c r="G22"/>
  <c r="G33"/>
  <c r="H33" s="1"/>
  <c r="G20"/>
  <c r="G21" s="1"/>
  <c r="H21" s="1"/>
  <c r="H18"/>
  <c r="E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G19"/>
  <c r="H19" s="1"/>
  <c r="H60"/>
  <c r="H8"/>
  <c r="H20"/>
  <c r="H22"/>
  <c r="H34"/>
  <c r="H36"/>
  <c r="H42"/>
  <c r="H35" i="6"/>
  <c r="Q31"/>
  <c r="I26"/>
  <c r="Q21"/>
  <c r="Q9"/>
  <c r="I15" l="1"/>
  <c r="Q15"/>
  <c r="I35"/>
  <c r="Q35"/>
  <c r="I43"/>
  <c r="Q43"/>
  <c r="I47"/>
  <c r="Q47"/>
  <c r="I8"/>
  <c r="Q8"/>
  <c r="I10"/>
  <c r="Q10"/>
  <c r="I28"/>
  <c r="Q28"/>
  <c r="I39"/>
  <c r="Q39"/>
  <c r="I41"/>
  <c r="Q41"/>
  <c r="I46"/>
  <c r="Q46"/>
  <c r="I102"/>
  <c r="Q102"/>
  <c r="I101"/>
  <c r="Q101"/>
  <c r="I100"/>
  <c r="Q100"/>
  <c r="I99"/>
  <c r="Q99"/>
  <c r="I98"/>
  <c r="Q98"/>
  <c r="I97"/>
  <c r="Q97"/>
  <c r="I96"/>
  <c r="Q96"/>
  <c r="I95"/>
  <c r="Q95"/>
  <c r="I53"/>
  <c r="Q53"/>
  <c r="I52"/>
  <c r="Q52"/>
  <c r="I51"/>
  <c r="Q51"/>
  <c r="I50"/>
  <c r="Q50"/>
  <c r="I49"/>
  <c r="Q49"/>
  <c r="I48"/>
  <c r="Q48"/>
  <c r="I45"/>
  <c r="Q45"/>
  <c r="I44"/>
  <c r="Q44"/>
  <c r="I40"/>
  <c r="Q40"/>
  <c r="I37"/>
  <c r="Q37"/>
  <c r="I36"/>
  <c r="Q36"/>
  <c r="Q54"/>
  <c r="I33"/>
  <c r="Q33"/>
  <c r="I30"/>
  <c r="Q30"/>
  <c r="Q34"/>
  <c r="Q29"/>
  <c r="I22"/>
  <c r="Q22"/>
  <c r="I20"/>
  <c r="Q20"/>
  <c r="Q19"/>
  <c r="Q23"/>
  <c r="I17"/>
  <c r="Q17"/>
  <c r="I14"/>
  <c r="Q14"/>
  <c r="I13"/>
  <c r="Q13"/>
  <c r="I12"/>
  <c r="Q12"/>
  <c r="I11"/>
  <c r="Q11"/>
  <c r="I7"/>
  <c r="Q7"/>
  <c r="Q16"/>
  <c r="I31"/>
  <c r="I29"/>
  <c r="I21"/>
  <c r="I19"/>
  <c r="Q18"/>
  <c r="I9"/>
  <c r="H35" i="7"/>
  <c r="G61"/>
  <c r="H61" s="1"/>
  <c r="I103" i="6" l="1"/>
  <c r="Q103"/>
  <c r="I54"/>
  <c r="I34"/>
  <c r="I23"/>
  <c r="I27"/>
  <c r="I18"/>
  <c r="I16"/>
  <c r="H104"/>
  <c r="I104" l="1"/>
  <c r="Q104"/>
  <c r="I55"/>
  <c r="Q55"/>
  <c r="H105"/>
  <c r="I105" l="1"/>
  <c r="Q105"/>
  <c r="H106"/>
  <c r="H107" l="1"/>
  <c r="H108" s="1"/>
  <c r="Q106"/>
</calcChain>
</file>

<file path=xl/sharedStrings.xml><?xml version="1.0" encoding="utf-8"?>
<sst xmlns="http://schemas.openxmlformats.org/spreadsheetml/2006/main" count="244" uniqueCount="149">
  <si>
    <t>Lp.</t>
  </si>
  <si>
    <t>Wyszczególniony  artykuł</t>
  </si>
  <si>
    <t>Gramatura artykułu</t>
  </si>
  <si>
    <t>szt.</t>
  </si>
  <si>
    <t>1 kg</t>
  </si>
  <si>
    <t>250 g</t>
  </si>
  <si>
    <t>100 g</t>
  </si>
  <si>
    <t>0,5 l</t>
  </si>
  <si>
    <t>1 l</t>
  </si>
  <si>
    <t>Nazwa handlowa</t>
  </si>
  <si>
    <t>Płyn do zmywarek</t>
  </si>
  <si>
    <t>Pasta do butów</t>
  </si>
  <si>
    <t>Płyn do szyb z amoniakiem</t>
  </si>
  <si>
    <t>Proszek do zmywarek</t>
  </si>
  <si>
    <t>Mydło toaletowe - kostka</t>
  </si>
  <si>
    <t>Płyn do prania</t>
  </si>
  <si>
    <t>Płyn do płukania</t>
  </si>
  <si>
    <t>40 ml</t>
  </si>
  <si>
    <t>Krem do golenia</t>
  </si>
  <si>
    <t>Pasta do zębów</t>
  </si>
  <si>
    <t>Szampon</t>
  </si>
  <si>
    <t>75 g</t>
  </si>
  <si>
    <t>pary</t>
  </si>
  <si>
    <t>Gąbka do mycia ciała duża</t>
  </si>
  <si>
    <t>Gąbka do mycia naczyń duża</t>
  </si>
  <si>
    <t>Golarka jednorazowa</t>
  </si>
  <si>
    <t>Mydło antybakteryjne w płynie</t>
  </si>
  <si>
    <t>Szczotka do zamiatania</t>
  </si>
  <si>
    <t>Szczoteczka do zębów</t>
  </si>
  <si>
    <t>Zapas do mopa duży sznurkowy</t>
  </si>
  <si>
    <t>Szacunkowa Ilość zamówienia</t>
  </si>
  <si>
    <t>op.- 50 szt.</t>
  </si>
  <si>
    <t>Ścierka domowa uniwersalna</t>
  </si>
  <si>
    <t>Pasta do czyszczenia i szorowania SAMA</t>
  </si>
  <si>
    <t>1,5 l</t>
  </si>
  <si>
    <t>0,7 l</t>
  </si>
  <si>
    <t>Szufelka</t>
  </si>
  <si>
    <t>1,25 l</t>
  </si>
  <si>
    <t>5 l</t>
  </si>
  <si>
    <t>Kij do szczotki (drewniany)</t>
  </si>
  <si>
    <t>Druciak spiralny do mycia naczyń duży</t>
  </si>
  <si>
    <t>Mop speedy (zapas)</t>
  </si>
  <si>
    <t>CPV - 392 (Wyposażenie domowe)</t>
  </si>
  <si>
    <t>Mop sznurkowy duży</t>
  </si>
  <si>
    <t>Wiaderko z wyciskaczem do mopa</t>
  </si>
  <si>
    <t xml:space="preserve">CPV - 395 (Wyroby włókiennicze) </t>
  </si>
  <si>
    <t>CPV - 398 (Środki czyszczące i polerujące)</t>
  </si>
  <si>
    <t>Rękawice gumowe (gospodarcze)</t>
  </si>
  <si>
    <t>CPV - 184 (Odzież specjalna i dodatki)</t>
  </si>
  <si>
    <t>Pędzel do golenia</t>
  </si>
  <si>
    <t>op. - 25 szt.</t>
  </si>
  <si>
    <t>Ręcznik papierowy Z-Z zielony jednorazowy składany</t>
  </si>
  <si>
    <t>Ręcznik papierowy biały lub różowy jednorazowy w rolkach</t>
  </si>
  <si>
    <t>CPV - 195 (Produkty z tworzyw sztucznych)</t>
  </si>
  <si>
    <t>40 g</t>
  </si>
  <si>
    <t>brutto</t>
  </si>
  <si>
    <t xml:space="preserve">Pasta do podłóg marmurowych w płynie </t>
  </si>
  <si>
    <t>op. - (300 tab.)</t>
  </si>
  <si>
    <t>Worki na odpady 120 l (niebieskie)</t>
  </si>
  <si>
    <t>Worki na odpady 120 l (czarne)</t>
  </si>
  <si>
    <t>Worki na odpady 60 l (czerwone)</t>
  </si>
  <si>
    <t>Worki na odpady 60 l (niebieskie)</t>
  </si>
  <si>
    <t>Szczotka ryżowa na kij (bez kija)</t>
  </si>
  <si>
    <t>CPV - 337 (Produkty do pielęgnacji ciała)</t>
  </si>
  <si>
    <t>op. - (250 szt.)</t>
  </si>
  <si>
    <t>Cena jednostkowa BRUTTO</t>
  </si>
  <si>
    <t>Wartość BRUTTO</t>
  </si>
  <si>
    <t xml:space="preserve">Zamawiający dopuszcza złożenie ofert częściowych zgodnie z podziałem na załaczniki nr 3 i 4 </t>
  </si>
  <si>
    <t>Załącznik Nr 3</t>
  </si>
  <si>
    <t>Załącznik Nr 4</t>
  </si>
  <si>
    <t>SZCZEGÓŁOWY ZAKRES PRZEDMIOTU ZAMÓWIENIA</t>
  </si>
  <si>
    <t>Worki na odpady 120 l (białe)</t>
  </si>
  <si>
    <t>RAZEM (Załącznik Nr 3)</t>
  </si>
  <si>
    <t>RAZEM (Załacznik Nr 4)</t>
  </si>
  <si>
    <t>l</t>
  </si>
  <si>
    <t>kg</t>
  </si>
  <si>
    <t>Pasta do podłóg PCV w płynie</t>
  </si>
  <si>
    <t>Płyn do dezynfekcji i czyszczenia uniwersalny</t>
  </si>
  <si>
    <t xml:space="preserve">Mleczko do czyszczenia </t>
  </si>
  <si>
    <t xml:space="preserve">Płyn do dezynfekcji </t>
  </si>
  <si>
    <t>Płyn do dezynfekcji i czyszczenia</t>
  </si>
  <si>
    <t xml:space="preserve">Płyn do mycia naczyń antybakteryjny </t>
  </si>
  <si>
    <t xml:space="preserve">Krem do mebli </t>
  </si>
  <si>
    <t xml:space="preserve">Proszek do prania </t>
  </si>
  <si>
    <t>Wybielacz do prania</t>
  </si>
  <si>
    <t xml:space="preserve">Pasta do czyszczenia i szorowania </t>
  </si>
  <si>
    <t>op. - 5 l</t>
  </si>
  <si>
    <t>Papier toaletowy 2-warstwowy</t>
  </si>
  <si>
    <t xml:space="preserve">RAZEM </t>
  </si>
  <si>
    <t>wartość NETTO</t>
  </si>
  <si>
    <t>RAZEM CPV 398 (Z ZAŁĄCZNIKA NR 3 I 4)</t>
  </si>
  <si>
    <t>Szczotka drewniana ryżowa na kij (bez kija)</t>
  </si>
  <si>
    <t>Ścierka domowa uniwersalna wymiary         minimum 38 x 30 cm</t>
  </si>
  <si>
    <t>op.- 25 szt.</t>
  </si>
  <si>
    <t>Druciak spiralny, waga min. 15g, barwa srebrna, wym. 115x140mm, tol. 5%, nie gorszy niź firmy SANEL lub HARRY</t>
  </si>
  <si>
    <t>Szufelka plastikowa z gumą duża, nie gorsza niż firmy SANEL, YORK, BENTOM</t>
  </si>
  <si>
    <t>Szczotka  do zamiatania (zamiatacz) drewno + nylon wymiary 35 cm, nie gorsza niż firmy KONEX,YORK,SINPO</t>
  </si>
  <si>
    <t>Gąbka do mycia naczyń z jedną stroną szorstką, wym. 9x7x3cm op. 5 szt., nie gorsze niż firmy HARRY lub SANEL</t>
  </si>
  <si>
    <t>Mop sznurkowy duży cięty 220g (uchwyt gwint), nie gorszy niż firmy ECOLAB</t>
  </si>
  <si>
    <t>Wiaderko z wyciskaczem do mopa, nie gorsze niż firmy SEMKO</t>
  </si>
  <si>
    <t>Papier toaletowy zwykły duża rolka                           makulatura/szary, nie gorsze niż typu BUNNY SOFT</t>
  </si>
  <si>
    <t>Ręcznik papierowy jednorazowy      makulatura/biały lub różowy/36g/m2 gramatura warstwy, nie gorsze niż typu BUNNY SOFT</t>
  </si>
  <si>
    <r>
      <t>Ręcznik papierowy ZZ zielony jednorazowy składany/ makulatura/gramatura warstwy 36g/m</t>
    </r>
    <r>
      <rPr>
        <sz val="8"/>
        <rFont val="Arial"/>
        <family val="2"/>
        <charset val="238"/>
      </rPr>
      <t xml:space="preserve">2         </t>
    </r>
    <r>
      <rPr>
        <sz val="9"/>
        <rFont val="Arial"/>
        <family val="2"/>
        <charset val="238"/>
      </rPr>
      <t xml:space="preserve"> wymiary 25 x 23 cm, nie gorsze niż typu EKOCLEAN</t>
    </r>
  </si>
  <si>
    <t>Mydło antybakteryjne w płynie, nie gorsze niż typu POEZJA, EMIL</t>
  </si>
  <si>
    <t>Rękawice gumowe (gospodarcze)M,L, nie gorsze niż firmy HARRY</t>
  </si>
  <si>
    <t>Krem do mebli, nie gorsze niż typu FORNIT</t>
  </si>
  <si>
    <t>Odkamieniacz do zmywarek przemysłowych, nie gorsze niż typu KAMIKS</t>
  </si>
  <si>
    <t>Proszek do prania, nie gorszy niż typu AUTOMAT "E"</t>
  </si>
  <si>
    <t>Wybielacz do prania, nie gorszy niż typu ACE</t>
  </si>
  <si>
    <t>Proszek do zmywarek, nie gorszy niż typu ROBOT</t>
  </si>
  <si>
    <t>Płyn do zmywarek nabłyszczający, nie gorszy niż typu ROBOT</t>
  </si>
  <si>
    <t>Płyn do szyb z amoniakiem, nie gorszy niż typu EMIL, OLAF</t>
  </si>
  <si>
    <t>Płyn do prania, nie gorszy niż typu POLLENA EVA</t>
  </si>
  <si>
    <t>Płyn do płukania koncentrat, nie gorszy niż typu POLLENA EVA</t>
  </si>
  <si>
    <t>Płyn do mycia naczyń antybakteryjny, nie gorszy niż typu LUDWIK, OLAF</t>
  </si>
  <si>
    <t>Płyn do dezynfekcji i czyszczenia (działanie bakteriobójcze mycie WC), nie gorszy niż typu TYTAN</t>
  </si>
  <si>
    <t>Płyn czyszcząco-dezynfekujący (bakteriobójczy, grzybobójczy, wirusobójczy), nie gorszy niż typu DOMESTOS</t>
  </si>
  <si>
    <t>Mleczko do czyszczenia - umywalek, zlewozmywaków, nie gorszy niż typu YPLON</t>
  </si>
  <si>
    <t>Płyn do dezynfekcji i czyszczenia uniwersalny, nie gorszy niż typu TAK</t>
  </si>
  <si>
    <t>Płyn do czyszczenia porowatych kafelek - gresy, nie gorszy niż typu WILLA</t>
  </si>
  <si>
    <t>Pasta do podłóg marmurowych w płynie, nie gorszy niż typu WILLA</t>
  </si>
  <si>
    <t>Pasta do podłóg PCV w płynie, nie gorszy niż typu WILLA</t>
  </si>
  <si>
    <t>pudełko</t>
  </si>
  <si>
    <t>Mop speedy wkład kieszeniowy 40 cm, nie gorszy niż firmy ECOLAB</t>
  </si>
  <si>
    <t>Krążek do WC nie gorszy niż FRESH DISCS DUCK SC JOHNSON</t>
  </si>
  <si>
    <t>36ml</t>
  </si>
  <si>
    <t>Worki na odpady 60 l (niebieskie) HDPE bez taśmy</t>
  </si>
  <si>
    <t>Worki na odpady 35 l (niebieskie) HDPE bez taśmy</t>
  </si>
  <si>
    <t>Worki na odpady 35 l (czerwone) HDPE bez taśmy</t>
  </si>
  <si>
    <t>Worki na odpady 120 l (białe) HDPE bez taśmy</t>
  </si>
  <si>
    <t>Worki na odpady 120 l (czarne) HDPE bez taśmy</t>
  </si>
  <si>
    <t>Worki na odpady 120 l (niebieskie) LDPE bez taśmy</t>
  </si>
  <si>
    <t>op. - 50 szt</t>
  </si>
  <si>
    <t>Preparat dezynfekcyjny w tabletkach zawierający substancję aktywna w postaci chloru - bakterio, grzybo, wirusobójczy nie gorszy niż MEDICARINE</t>
  </si>
  <si>
    <t>Preparat do dezynfekcji rąk i skóry - bakterio, grzybo, wirusobójczy nie gorszy niż SPITADERM</t>
  </si>
  <si>
    <t>Bezaldehydowy preparat w spray'u do szybkiej dezynfekcji powierzchni (roztwór gotowy do użycia) - wyrób medyczny wpisany do Rejestru Wytwórców i Wyrobów Medycznych nie gorszy niż INCIDIN LIQUID SPRAY</t>
  </si>
  <si>
    <r>
      <t xml:space="preserve">Enzymatyczny środek piorący do prania przemysłowego bielizny bałej i kolorowej do chemiczno-termicznej dezynfekcji w temperaturze 40 </t>
    </r>
    <r>
      <rPr>
        <sz val="9"/>
        <rFont val="Czcionka tekstu podstawowego"/>
        <charset val="238"/>
      </rPr>
      <t>º</t>
    </r>
    <r>
      <rPr>
        <sz val="9"/>
        <rFont val="Arial"/>
        <family val="2"/>
        <charset val="238"/>
      </rPr>
      <t>C przeznaczony do prania w pralnicach (maszynach piorących) nie gorszy niż DIXIT</t>
    </r>
  </si>
  <si>
    <r>
      <t xml:space="preserve">Środek do dezynfekcji chemicznej bielizny szpitalnej w płynie do dezynfekcji w temperaturze 40 </t>
    </r>
    <r>
      <rPr>
        <sz val="9"/>
        <rFont val="Czcionka tekstu podstawowego"/>
        <charset val="238"/>
      </rPr>
      <t>º</t>
    </r>
    <r>
      <rPr>
        <sz val="9"/>
        <rFont val="Arial"/>
        <family val="2"/>
        <charset val="238"/>
      </rPr>
      <t>C, środek biobójczy - wyrób medyczny wpisany do Rejestru Wytwórców i Wyrobów Medycznych nie gorszy niż OZONIT</t>
    </r>
  </si>
  <si>
    <t>Proszek - środek piorąco - dezynfekujacy bez zawartości fosforanów - wyrób medyczny wpisany do Rejestru Wytwórców i Wyrobów Medycznych nie gorszy niż ELTRA</t>
  </si>
  <si>
    <t>Alkaliczny nie pieniący płyn dezynfekcyjny z aktywnym chlorem przeznaczony do dezynfekcji powierzchni mających kontakt z żywnością (do dezynfekcji powierzchni ceramicznych, ze stali nierdzewnej, emaliowanych, tworzyw sztucznych i betonu) nie gorszy niż CHLOROSOL (środek przeznaczony do kontaktu z żywnością - kuchnia)</t>
  </si>
  <si>
    <t>Środek w płynie do bieżącego czyszczenia urządzeń, przeznaczony do czyszczenia wszystkich powierzchni i przedmiotów  kwaso i wodoodpornych nie gorszy niż SANITEX (środek przeznaczony do kontaktu z żywnością - kuchnia)</t>
  </si>
  <si>
    <t xml:space="preserve">Planowany na rok 2013 średnioroczny wskaźnik wzrostu cen towarów i usług </t>
  </si>
  <si>
    <t>Rękawice z folii PE</t>
  </si>
  <si>
    <t>Rękawice winylowe pudrowane, roz. L i M</t>
  </si>
  <si>
    <t>op. - 100 szt.</t>
  </si>
  <si>
    <t>euro (brutto)</t>
  </si>
  <si>
    <t>euro (netto)</t>
  </si>
  <si>
    <t>Wartość NETTO</t>
  </si>
  <si>
    <t xml:space="preserve"> kg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</si>
</sst>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9">
    <font>
      <sz val="10"/>
      <name val="Arial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6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 CE"/>
      <charset val="238"/>
    </font>
    <font>
      <sz val="9"/>
      <name val="Czcionka tekstu podstawowego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b/>
      <i/>
      <sz val="6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8" fillId="0" borderId="7" xfId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" fontId="9" fillId="0" borderId="6" xfId="1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9" fillId="0" borderId="6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4" fillId="0" borderId="13" xfId="1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164" fontId="14" fillId="0" borderId="0" xfId="0" applyNumberFormat="1" applyFont="1" applyFill="1" applyBorder="1" applyAlignment="1">
      <alignment vertical="center"/>
    </xf>
    <xf numFmtId="10" fontId="0" fillId="0" borderId="21" xfId="0" applyNumberFormat="1" applyBorder="1" applyAlignment="1"/>
    <xf numFmtId="164" fontId="4" fillId="0" borderId="20" xfId="0" applyNumberFormat="1" applyFont="1" applyFill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0" fontId="17" fillId="0" borderId="23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5" fontId="4" fillId="0" borderId="20" xfId="0" applyNumberFormat="1" applyFont="1" applyFill="1" applyBorder="1" applyAlignment="1">
      <alignment vertical="center"/>
    </xf>
    <xf numFmtId="165" fontId="16" fillId="0" borderId="2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right" vertical="center"/>
    </xf>
    <xf numFmtId="0" fontId="8" fillId="0" borderId="31" xfId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/>
    </xf>
    <xf numFmtId="1" fontId="4" fillId="0" borderId="28" xfId="1" applyNumberFormat="1" applyFont="1" applyFill="1" applyBorder="1" applyAlignment="1">
      <alignment horizontal="center" vertical="center"/>
    </xf>
    <xf numFmtId="164" fontId="2" fillId="0" borderId="28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" fontId="6" fillId="0" borderId="35" xfId="0" applyNumberFormat="1" applyFont="1" applyFill="1" applyBorder="1" applyAlignment="1">
      <alignment horizontal="center" vertical="center"/>
    </xf>
    <xf numFmtId="1" fontId="4" fillId="0" borderId="36" xfId="1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4" fillId="0" borderId="37" xfId="1" applyNumberFormat="1" applyFont="1" applyFill="1" applyBorder="1" applyAlignment="1">
      <alignment horizontal="right" vertical="center"/>
    </xf>
    <xf numFmtId="164" fontId="2" fillId="0" borderId="35" xfId="0" applyNumberFormat="1" applyFont="1" applyFill="1" applyBorder="1" applyAlignment="1">
      <alignment horizontal="right" vertical="center"/>
    </xf>
    <xf numFmtId="164" fontId="2" fillId="0" borderId="38" xfId="1" applyNumberFormat="1" applyFont="1" applyFill="1" applyBorder="1" applyAlignment="1">
      <alignment horizontal="right" vertical="center"/>
    </xf>
    <xf numFmtId="164" fontId="2" fillId="0" borderId="2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 vertical="center"/>
    </xf>
    <xf numFmtId="164" fontId="2" fillId="0" borderId="39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>
      <alignment vertical="center"/>
    </xf>
    <xf numFmtId="1" fontId="6" fillId="0" borderId="4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4" fillId="0" borderId="41" xfId="1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right" vertical="center"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>
      <alignment horizontal="right" vertical="center"/>
    </xf>
    <xf numFmtId="1" fontId="4" fillId="0" borderId="12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/>
    <xf numFmtId="0" fontId="7" fillId="0" borderId="0" xfId="0" applyFont="1" applyBorder="1" applyAlignment="1"/>
    <xf numFmtId="0" fontId="13" fillId="0" borderId="7" xfId="0" applyFont="1" applyBorder="1" applyAlignment="1"/>
    <xf numFmtId="0" fontId="0" fillId="0" borderId="7" xfId="0" applyBorder="1" applyAlignment="1"/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" fontId="4" fillId="0" borderId="14" xfId="1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41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9" fillId="0" borderId="47" xfId="0" applyFont="1" applyBorder="1" applyAlignment="1">
      <alignment horizontal="left" vertical="center" wrapText="1"/>
    </xf>
  </cellXfs>
  <cellStyles count="2">
    <cellStyle name="Normalny" xfId="0" builtinId="0"/>
    <cellStyle name="Normalny_SPOŻYWKA 200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/>
  <dimension ref="A1:AK151"/>
  <sheetViews>
    <sheetView tabSelected="1" view="pageLayout" topLeftCell="A91" zoomScaleNormal="100" workbookViewId="0">
      <selection activeCell="C56" sqref="C56:I56"/>
    </sheetView>
  </sheetViews>
  <sheetFormatPr defaultRowHeight="14.25"/>
  <cols>
    <col min="1" max="1" width="1.42578125" style="1" customWidth="1"/>
    <col min="2" max="2" width="5.140625" style="7" hidden="1" customWidth="1"/>
    <col min="3" max="3" width="42.28515625" style="7" customWidth="1"/>
    <col min="4" max="4" width="12.7109375" style="26" customWidth="1"/>
    <col min="5" max="5" width="14" style="12" customWidth="1"/>
    <col min="6" max="6" width="11" style="7" customWidth="1"/>
    <col min="7" max="7" width="14" style="7" customWidth="1"/>
    <col min="8" max="8" width="16.85546875" style="25" customWidth="1"/>
    <col min="9" max="9" width="14.140625" style="25" hidden="1" customWidth="1"/>
    <col min="10" max="12" width="0" style="1" hidden="1" customWidth="1"/>
    <col min="13" max="13" width="14.28515625" style="1" hidden="1" customWidth="1"/>
    <col min="14" max="16" width="0" style="1" hidden="1" customWidth="1"/>
    <col min="17" max="17" width="13.5703125" style="1" hidden="1" customWidth="1"/>
    <col min="18" max="16384" width="9.140625" style="1"/>
  </cols>
  <sheetData>
    <row r="1" spans="1:37" ht="17.25" customHeight="1">
      <c r="B1" s="164"/>
      <c r="C1" s="165"/>
      <c r="D1" s="165"/>
      <c r="E1" s="165"/>
      <c r="F1" s="165"/>
      <c r="G1" s="165"/>
      <c r="H1" s="165"/>
      <c r="I1" s="165"/>
    </row>
    <row r="2" spans="1:37" ht="17.25" customHeight="1">
      <c r="B2" s="146"/>
      <c r="C2" s="147"/>
      <c r="D2" s="147"/>
      <c r="E2" s="147"/>
      <c r="F2" s="147"/>
      <c r="G2" s="147"/>
      <c r="H2" s="147"/>
      <c r="I2" s="147"/>
    </row>
    <row r="3" spans="1:37" ht="21.75" customHeight="1">
      <c r="B3" s="167" t="s">
        <v>68</v>
      </c>
      <c r="C3" s="168"/>
      <c r="D3" s="168"/>
      <c r="E3" s="168"/>
      <c r="F3" s="168"/>
      <c r="G3" s="168"/>
      <c r="H3" s="168"/>
      <c r="I3" s="168"/>
    </row>
    <row r="4" spans="1:37" s="17" customFormat="1" ht="26.25" customHeight="1">
      <c r="B4" s="38" t="s">
        <v>0</v>
      </c>
      <c r="C4" s="38" t="s">
        <v>1</v>
      </c>
      <c r="D4" s="38" t="s">
        <v>9</v>
      </c>
      <c r="E4" s="38" t="s">
        <v>2</v>
      </c>
      <c r="F4" s="38" t="s">
        <v>30</v>
      </c>
      <c r="G4" s="36" t="s">
        <v>65</v>
      </c>
      <c r="H4" s="36" t="s">
        <v>66</v>
      </c>
      <c r="I4" s="113" t="s">
        <v>89</v>
      </c>
      <c r="Q4" s="99" t="s">
        <v>147</v>
      </c>
    </row>
    <row r="5" spans="1:37" s="5" customFormat="1" ht="9.75" customHeight="1">
      <c r="B5" s="133">
        <v>1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121">
        <v>6</v>
      </c>
      <c r="I5" s="114">
        <v>7</v>
      </c>
      <c r="J5" s="4"/>
      <c r="K5" s="4"/>
      <c r="L5" s="4"/>
      <c r="M5" s="4"/>
      <c r="N5" s="4"/>
      <c r="O5" s="4"/>
      <c r="P5" s="4"/>
      <c r="Q5" s="100">
        <v>7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>
      <c r="A6" s="1">
        <v>170</v>
      </c>
      <c r="B6" s="166" t="s">
        <v>42</v>
      </c>
      <c r="C6" s="145"/>
      <c r="D6" s="145"/>
      <c r="E6" s="145"/>
      <c r="F6" s="145"/>
      <c r="G6" s="145"/>
      <c r="H6" s="122"/>
      <c r="I6" s="115"/>
      <c r="O6" s="1" t="s">
        <v>55</v>
      </c>
      <c r="Q6" s="33"/>
    </row>
    <row r="7" spans="1:37" ht="16.5" customHeight="1">
      <c r="A7" s="1">
        <v>170</v>
      </c>
      <c r="B7" s="134">
        <v>1</v>
      </c>
      <c r="C7" s="73" t="s">
        <v>91</v>
      </c>
      <c r="D7" s="91"/>
      <c r="E7" s="45" t="s">
        <v>3</v>
      </c>
      <c r="F7" s="15">
        <v>10</v>
      </c>
      <c r="G7" s="18"/>
      <c r="H7" s="123"/>
      <c r="I7" s="116">
        <f>(H7*100)/123</f>
        <v>0</v>
      </c>
      <c r="J7" s="1">
        <v>1</v>
      </c>
      <c r="K7" s="1">
        <v>70</v>
      </c>
      <c r="N7" s="1">
        <v>100</v>
      </c>
      <c r="O7" s="1">
        <v>3.8</v>
      </c>
      <c r="P7" s="1">
        <v>123</v>
      </c>
      <c r="Q7" s="59">
        <f>(H7*100)/123</f>
        <v>0</v>
      </c>
    </row>
    <row r="8" spans="1:37" s="6" customFormat="1" ht="36" customHeight="1">
      <c r="A8" s="7"/>
      <c r="B8" s="134">
        <v>3</v>
      </c>
      <c r="C8" s="41" t="s">
        <v>97</v>
      </c>
      <c r="D8" s="91"/>
      <c r="E8" s="45" t="s">
        <v>3</v>
      </c>
      <c r="F8" s="15">
        <v>90</v>
      </c>
      <c r="G8" s="18"/>
      <c r="H8" s="123"/>
      <c r="I8" s="116">
        <f t="shared" ref="I8:I55" si="0">(H8*100)/123</f>
        <v>0</v>
      </c>
      <c r="K8" s="1"/>
      <c r="N8" s="1">
        <v>100</v>
      </c>
      <c r="O8" s="7">
        <v>0.3</v>
      </c>
      <c r="P8" s="1">
        <v>123</v>
      </c>
      <c r="Q8" s="59">
        <f t="shared" ref="Q8:Q55" si="1">(H8*100)/123</f>
        <v>0</v>
      </c>
    </row>
    <row r="9" spans="1:37" s="6" customFormat="1" ht="27" customHeight="1">
      <c r="A9" s="7"/>
      <c r="B9" s="134">
        <v>4</v>
      </c>
      <c r="C9" s="41" t="s">
        <v>98</v>
      </c>
      <c r="D9" s="91"/>
      <c r="E9" s="45" t="s">
        <v>3</v>
      </c>
      <c r="F9" s="15">
        <v>80</v>
      </c>
      <c r="G9" s="18"/>
      <c r="H9" s="123"/>
      <c r="I9" s="116">
        <f t="shared" si="0"/>
        <v>0</v>
      </c>
      <c r="K9" s="1"/>
      <c r="N9" s="1">
        <v>100</v>
      </c>
      <c r="O9" s="7">
        <v>10</v>
      </c>
      <c r="P9" s="1">
        <v>123</v>
      </c>
      <c r="Q9" s="59">
        <f t="shared" si="1"/>
        <v>0</v>
      </c>
    </row>
    <row r="10" spans="1:37" s="6" customFormat="1" ht="24.75" customHeight="1">
      <c r="A10" s="7"/>
      <c r="B10" s="134">
        <v>5</v>
      </c>
      <c r="C10" s="41" t="s">
        <v>123</v>
      </c>
      <c r="D10" s="91"/>
      <c r="E10" s="45" t="s">
        <v>3</v>
      </c>
      <c r="F10" s="15">
        <v>50</v>
      </c>
      <c r="G10" s="18"/>
      <c r="H10" s="123"/>
      <c r="I10" s="116">
        <f t="shared" si="0"/>
        <v>0</v>
      </c>
      <c r="K10" s="1"/>
      <c r="N10" s="1">
        <v>100</v>
      </c>
      <c r="O10" s="7">
        <v>18</v>
      </c>
      <c r="P10" s="1">
        <v>123</v>
      </c>
      <c r="Q10" s="59">
        <f t="shared" si="1"/>
        <v>0</v>
      </c>
    </row>
    <row r="11" spans="1:37" s="6" customFormat="1" ht="27" customHeight="1">
      <c r="A11" s="7"/>
      <c r="B11" s="134">
        <v>6</v>
      </c>
      <c r="C11" s="41" t="s">
        <v>99</v>
      </c>
      <c r="D11" s="91"/>
      <c r="E11" s="45" t="s">
        <v>3</v>
      </c>
      <c r="F11" s="15">
        <v>10</v>
      </c>
      <c r="G11" s="18"/>
      <c r="H11" s="123"/>
      <c r="I11" s="116">
        <f t="shared" si="0"/>
        <v>0</v>
      </c>
      <c r="K11" s="1"/>
      <c r="N11" s="1">
        <v>100</v>
      </c>
      <c r="O11" s="7">
        <v>9.5</v>
      </c>
      <c r="P11" s="1">
        <v>123</v>
      </c>
      <c r="Q11" s="59">
        <f t="shared" si="1"/>
        <v>0</v>
      </c>
    </row>
    <row r="12" spans="1:37" s="6" customFormat="1" ht="16.5" customHeight="1">
      <c r="A12" s="7"/>
      <c r="B12" s="134">
        <v>7</v>
      </c>
      <c r="C12" s="40" t="s">
        <v>39</v>
      </c>
      <c r="D12" s="92"/>
      <c r="E12" s="46" t="s">
        <v>3</v>
      </c>
      <c r="F12" s="30">
        <v>50</v>
      </c>
      <c r="G12" s="18"/>
      <c r="H12" s="123"/>
      <c r="I12" s="116">
        <f t="shared" si="0"/>
        <v>0</v>
      </c>
      <c r="K12" s="1"/>
      <c r="N12" s="1">
        <v>100</v>
      </c>
      <c r="O12" s="7">
        <v>2.5</v>
      </c>
      <c r="P12" s="1">
        <v>123</v>
      </c>
      <c r="Q12" s="59">
        <f t="shared" si="1"/>
        <v>0</v>
      </c>
    </row>
    <row r="13" spans="1:37" s="6" customFormat="1" ht="38.25" customHeight="1">
      <c r="A13" s="7"/>
      <c r="B13" s="134">
        <v>8</v>
      </c>
      <c r="C13" s="41" t="s">
        <v>96</v>
      </c>
      <c r="D13" s="91"/>
      <c r="E13" s="45" t="s">
        <v>3</v>
      </c>
      <c r="F13" s="15">
        <v>65</v>
      </c>
      <c r="G13" s="18"/>
      <c r="H13" s="123"/>
      <c r="I13" s="116">
        <f t="shared" si="0"/>
        <v>0</v>
      </c>
      <c r="K13" s="1"/>
      <c r="N13" s="1">
        <v>100</v>
      </c>
      <c r="O13" s="7">
        <v>2.83</v>
      </c>
      <c r="P13" s="1">
        <v>123</v>
      </c>
      <c r="Q13" s="59">
        <f t="shared" si="1"/>
        <v>0</v>
      </c>
    </row>
    <row r="14" spans="1:37" s="6" customFormat="1" ht="27.75" customHeight="1">
      <c r="A14" s="7"/>
      <c r="B14" s="134">
        <v>9</v>
      </c>
      <c r="C14" s="41" t="s">
        <v>95</v>
      </c>
      <c r="D14" s="91"/>
      <c r="E14" s="45" t="s">
        <v>3</v>
      </c>
      <c r="F14" s="15">
        <v>15</v>
      </c>
      <c r="G14" s="18"/>
      <c r="H14" s="123"/>
      <c r="I14" s="116">
        <f t="shared" si="0"/>
        <v>0</v>
      </c>
      <c r="K14" s="1"/>
      <c r="N14" s="1">
        <v>100</v>
      </c>
      <c r="O14" s="7">
        <v>2.4900000000000002</v>
      </c>
      <c r="P14" s="1">
        <v>123</v>
      </c>
      <c r="Q14" s="59">
        <f t="shared" si="1"/>
        <v>0</v>
      </c>
    </row>
    <row r="15" spans="1:37" ht="37.5" customHeight="1" thickBot="1">
      <c r="A15" s="1">
        <v>170</v>
      </c>
      <c r="B15" s="134">
        <v>10</v>
      </c>
      <c r="C15" s="41" t="s">
        <v>94</v>
      </c>
      <c r="D15" s="94"/>
      <c r="E15" s="45" t="s">
        <v>3</v>
      </c>
      <c r="F15" s="15">
        <v>50</v>
      </c>
      <c r="G15" s="18"/>
      <c r="H15" s="123"/>
      <c r="I15" s="117">
        <f t="shared" si="0"/>
        <v>0</v>
      </c>
      <c r="J15" s="1">
        <v>1</v>
      </c>
      <c r="K15" s="1">
        <v>50</v>
      </c>
      <c r="N15" s="1">
        <v>100</v>
      </c>
      <c r="O15" s="1">
        <v>0.51</v>
      </c>
      <c r="P15" s="1">
        <v>123</v>
      </c>
      <c r="Q15" s="101">
        <f t="shared" si="1"/>
        <v>0</v>
      </c>
    </row>
    <row r="16" spans="1:37" ht="16.5" customHeight="1" thickTop="1" thickBot="1">
      <c r="A16" s="1">
        <v>172</v>
      </c>
      <c r="B16" s="166" t="s">
        <v>45</v>
      </c>
      <c r="C16" s="145"/>
      <c r="D16" s="145"/>
      <c r="E16" s="145"/>
      <c r="F16" s="145"/>
      <c r="G16" s="145"/>
      <c r="H16" s="124"/>
      <c r="I16" s="118">
        <f t="shared" si="0"/>
        <v>0</v>
      </c>
      <c r="K16" s="1">
        <v>0</v>
      </c>
      <c r="N16" s="1">
        <v>100</v>
      </c>
      <c r="P16" s="1">
        <v>123</v>
      </c>
      <c r="Q16" s="89">
        <f t="shared" si="1"/>
        <v>0</v>
      </c>
    </row>
    <row r="17" spans="1:31" ht="25.5" customHeight="1" thickTop="1" thickBot="1">
      <c r="A17" s="1">
        <v>172</v>
      </c>
      <c r="B17" s="134">
        <v>1</v>
      </c>
      <c r="C17" s="81" t="s">
        <v>92</v>
      </c>
      <c r="D17" s="91"/>
      <c r="E17" s="45" t="s">
        <v>3</v>
      </c>
      <c r="F17" s="15">
        <v>100</v>
      </c>
      <c r="G17" s="18"/>
      <c r="H17" s="125"/>
      <c r="I17" s="119">
        <f t="shared" si="0"/>
        <v>0</v>
      </c>
      <c r="J17" s="1">
        <v>1</v>
      </c>
      <c r="K17" s="1">
        <v>40</v>
      </c>
      <c r="N17" s="1">
        <v>100</v>
      </c>
      <c r="O17" s="1">
        <v>0.43</v>
      </c>
      <c r="P17" s="1">
        <v>123</v>
      </c>
      <c r="Q17" s="102">
        <f t="shared" si="1"/>
        <v>0</v>
      </c>
    </row>
    <row r="18" spans="1:31" ht="16.5" customHeight="1" thickTop="1" thickBot="1">
      <c r="A18" s="1">
        <v>240</v>
      </c>
      <c r="B18" s="166" t="s">
        <v>63</v>
      </c>
      <c r="C18" s="145"/>
      <c r="D18" s="145"/>
      <c r="E18" s="145"/>
      <c r="F18" s="145"/>
      <c r="G18" s="145"/>
      <c r="H18" s="124"/>
      <c r="I18" s="118">
        <f t="shared" si="0"/>
        <v>0</v>
      </c>
      <c r="K18" s="1">
        <v>0</v>
      </c>
      <c r="N18" s="1">
        <v>100</v>
      </c>
      <c r="P18" s="1">
        <v>123</v>
      </c>
      <c r="Q18" s="89">
        <f t="shared" si="1"/>
        <v>0</v>
      </c>
      <c r="X18" s="171"/>
      <c r="Y18" s="172"/>
      <c r="Z18" s="172"/>
      <c r="AA18" s="172"/>
      <c r="AB18" s="172"/>
      <c r="AC18" s="172"/>
      <c r="AD18" s="173"/>
      <c r="AE18" s="55"/>
    </row>
    <row r="19" spans="1:31" ht="29.25" customHeight="1" thickTop="1">
      <c r="B19" s="134">
        <v>2</v>
      </c>
      <c r="C19" s="42" t="s">
        <v>100</v>
      </c>
      <c r="D19" s="93"/>
      <c r="E19" s="47" t="s">
        <v>3</v>
      </c>
      <c r="F19" s="32">
        <v>8000</v>
      </c>
      <c r="G19" s="18"/>
      <c r="H19" s="123"/>
      <c r="I19" s="120">
        <f t="shared" si="0"/>
        <v>0</v>
      </c>
      <c r="N19" s="1">
        <v>100</v>
      </c>
      <c r="O19" s="1">
        <v>0.3</v>
      </c>
      <c r="P19" s="1">
        <v>123</v>
      </c>
      <c r="Q19" s="103">
        <f t="shared" si="1"/>
        <v>0</v>
      </c>
      <c r="X19" s="174"/>
      <c r="Y19" s="49"/>
      <c r="Z19" s="3"/>
      <c r="AA19" s="50"/>
      <c r="AB19" s="20"/>
      <c r="AC19" s="21"/>
      <c r="AD19" s="175"/>
      <c r="AE19" s="55"/>
    </row>
    <row r="20" spans="1:31" ht="36" customHeight="1">
      <c r="B20" s="134">
        <v>3</v>
      </c>
      <c r="C20" s="41" t="s">
        <v>101</v>
      </c>
      <c r="D20" s="93"/>
      <c r="E20" s="45" t="s">
        <v>3</v>
      </c>
      <c r="F20" s="15">
        <v>2000</v>
      </c>
      <c r="G20" s="18"/>
      <c r="H20" s="123"/>
      <c r="I20" s="116">
        <f t="shared" si="0"/>
        <v>0</v>
      </c>
      <c r="N20" s="1">
        <v>100</v>
      </c>
      <c r="O20" s="1">
        <v>1.1399999999999999</v>
      </c>
      <c r="P20" s="1">
        <v>123</v>
      </c>
      <c r="Q20" s="59">
        <f t="shared" si="1"/>
        <v>0</v>
      </c>
    </row>
    <row r="21" spans="1:31" ht="36.75" customHeight="1">
      <c r="B21" s="134">
        <v>4</v>
      </c>
      <c r="C21" s="41" t="s">
        <v>102</v>
      </c>
      <c r="D21" s="93"/>
      <c r="E21" s="45" t="s">
        <v>122</v>
      </c>
      <c r="F21" s="15">
        <v>12</v>
      </c>
      <c r="G21" s="18"/>
      <c r="H21" s="123"/>
      <c r="I21" s="116">
        <f t="shared" si="0"/>
        <v>0</v>
      </c>
      <c r="N21" s="1">
        <v>100</v>
      </c>
      <c r="O21" s="1">
        <v>2</v>
      </c>
      <c r="P21" s="1">
        <v>123</v>
      </c>
      <c r="Q21" s="59">
        <f t="shared" si="1"/>
        <v>0</v>
      </c>
    </row>
    <row r="22" spans="1:31" ht="25.5" customHeight="1" thickBot="1">
      <c r="B22" s="135">
        <v>7</v>
      </c>
      <c r="C22" s="41" t="s">
        <v>103</v>
      </c>
      <c r="D22" s="91"/>
      <c r="E22" s="45" t="s">
        <v>38</v>
      </c>
      <c r="F22" s="15">
        <v>80</v>
      </c>
      <c r="G22" s="18"/>
      <c r="H22" s="123"/>
      <c r="I22" s="116">
        <f t="shared" si="0"/>
        <v>0</v>
      </c>
      <c r="M22" s="22"/>
      <c r="N22" s="1">
        <v>100</v>
      </c>
      <c r="O22" s="1">
        <v>8.27</v>
      </c>
      <c r="P22" s="1">
        <v>123</v>
      </c>
      <c r="Q22" s="59">
        <f t="shared" si="1"/>
        <v>0</v>
      </c>
    </row>
    <row r="23" spans="1:31" ht="16.5" customHeight="1" thickTop="1" thickBot="1">
      <c r="A23" s="1">
        <v>250</v>
      </c>
      <c r="B23" s="166" t="s">
        <v>48</v>
      </c>
      <c r="C23" s="145"/>
      <c r="D23" s="145"/>
      <c r="E23" s="145"/>
      <c r="F23" s="145"/>
      <c r="G23" s="145"/>
      <c r="H23" s="124"/>
      <c r="I23" s="118">
        <f t="shared" si="0"/>
        <v>0</v>
      </c>
      <c r="K23" s="1">
        <v>0</v>
      </c>
      <c r="N23" s="1">
        <v>100</v>
      </c>
      <c r="P23" s="1">
        <v>123</v>
      </c>
      <c r="Q23" s="89">
        <f t="shared" si="1"/>
        <v>0</v>
      </c>
    </row>
    <row r="24" spans="1:31" ht="16.5" customHeight="1" thickTop="1">
      <c r="B24" s="136"/>
      <c r="C24" s="96" t="s">
        <v>142</v>
      </c>
      <c r="D24" s="107"/>
      <c r="E24" s="107" t="s">
        <v>144</v>
      </c>
      <c r="F24" s="108">
        <v>40</v>
      </c>
      <c r="G24" s="97"/>
      <c r="H24" s="126"/>
      <c r="I24" s="55">
        <f t="shared" si="0"/>
        <v>0</v>
      </c>
      <c r="P24" s="1">
        <v>123</v>
      </c>
      <c r="Q24" s="103">
        <f t="shared" si="1"/>
        <v>0</v>
      </c>
    </row>
    <row r="25" spans="1:31" ht="16.5" customHeight="1">
      <c r="B25" s="136"/>
      <c r="C25" s="96" t="s">
        <v>143</v>
      </c>
      <c r="D25" s="107"/>
      <c r="E25" s="107" t="s">
        <v>144</v>
      </c>
      <c r="F25" s="108">
        <v>80</v>
      </c>
      <c r="G25" s="97"/>
      <c r="H25" s="127"/>
      <c r="I25" s="55"/>
      <c r="P25" s="1">
        <v>123</v>
      </c>
      <c r="Q25" s="59">
        <f t="shared" si="1"/>
        <v>0</v>
      </c>
    </row>
    <row r="26" spans="1:31" ht="25.5" customHeight="1" thickBot="1">
      <c r="A26" s="1">
        <v>250</v>
      </c>
      <c r="B26" s="134">
        <v>1</v>
      </c>
      <c r="C26" s="41" t="s">
        <v>104</v>
      </c>
      <c r="D26" s="91"/>
      <c r="E26" s="45" t="s">
        <v>22</v>
      </c>
      <c r="F26" s="15">
        <v>590</v>
      </c>
      <c r="G26" s="18"/>
      <c r="H26" s="128"/>
      <c r="I26" s="119">
        <f t="shared" si="0"/>
        <v>0</v>
      </c>
      <c r="J26" s="1">
        <v>1</v>
      </c>
      <c r="K26" s="1">
        <v>220</v>
      </c>
      <c r="N26" s="1">
        <v>100</v>
      </c>
      <c r="O26" s="1">
        <v>1.45</v>
      </c>
      <c r="P26" s="1">
        <v>123</v>
      </c>
      <c r="Q26" s="101">
        <f t="shared" si="1"/>
        <v>0</v>
      </c>
    </row>
    <row r="27" spans="1:31" ht="16.5" customHeight="1" thickTop="1" thickBot="1">
      <c r="A27" s="1">
        <v>252</v>
      </c>
      <c r="B27" s="166" t="s">
        <v>53</v>
      </c>
      <c r="C27" s="145"/>
      <c r="D27" s="145"/>
      <c r="E27" s="145"/>
      <c r="F27" s="145"/>
      <c r="G27" s="145"/>
      <c r="H27" s="124"/>
      <c r="I27" s="118">
        <f t="shared" si="0"/>
        <v>0</v>
      </c>
      <c r="K27" s="1">
        <v>0</v>
      </c>
      <c r="N27" s="1">
        <v>100</v>
      </c>
      <c r="P27" s="1">
        <v>123</v>
      </c>
      <c r="Q27" s="89">
        <f t="shared" si="1"/>
        <v>0</v>
      </c>
    </row>
    <row r="28" spans="1:31" ht="16.5" customHeight="1" thickTop="1">
      <c r="A28" s="1">
        <v>252</v>
      </c>
      <c r="B28" s="134">
        <v>1</v>
      </c>
      <c r="C28" s="39" t="s">
        <v>131</v>
      </c>
      <c r="D28" s="14"/>
      <c r="E28" s="45" t="s">
        <v>50</v>
      </c>
      <c r="F28" s="15">
        <v>150</v>
      </c>
      <c r="G28" s="18"/>
      <c r="H28" s="129"/>
      <c r="I28" s="120">
        <f t="shared" si="0"/>
        <v>0</v>
      </c>
      <c r="J28" s="1">
        <v>1</v>
      </c>
      <c r="K28" s="1">
        <v>120</v>
      </c>
      <c r="N28" s="1">
        <v>100</v>
      </c>
      <c r="O28" s="1">
        <v>6.5</v>
      </c>
      <c r="P28" s="1">
        <v>123</v>
      </c>
      <c r="Q28" s="103">
        <f t="shared" si="1"/>
        <v>0</v>
      </c>
    </row>
    <row r="29" spans="1:31" ht="16.5" customHeight="1">
      <c r="B29" s="134">
        <v>2</v>
      </c>
      <c r="C29" s="39" t="s">
        <v>130</v>
      </c>
      <c r="D29" s="14"/>
      <c r="E29" s="45" t="s">
        <v>50</v>
      </c>
      <c r="F29" s="15">
        <v>120</v>
      </c>
      <c r="G29" s="18"/>
      <c r="H29" s="123"/>
      <c r="I29" s="116">
        <f t="shared" si="0"/>
        <v>0</v>
      </c>
      <c r="N29" s="1">
        <v>100</v>
      </c>
      <c r="O29" s="1">
        <v>5.61</v>
      </c>
      <c r="P29" s="1">
        <v>123</v>
      </c>
      <c r="Q29" s="59">
        <f t="shared" si="1"/>
        <v>0</v>
      </c>
    </row>
    <row r="30" spans="1:31" ht="16.5" customHeight="1">
      <c r="B30" s="134">
        <v>3</v>
      </c>
      <c r="C30" s="39" t="s">
        <v>129</v>
      </c>
      <c r="D30" s="14"/>
      <c r="E30" s="45" t="s">
        <v>50</v>
      </c>
      <c r="F30" s="15">
        <v>30</v>
      </c>
      <c r="G30" s="18"/>
      <c r="H30" s="123"/>
      <c r="I30" s="116">
        <f t="shared" si="0"/>
        <v>0</v>
      </c>
      <c r="N30" s="1">
        <v>100</v>
      </c>
      <c r="O30" s="1">
        <v>6.5</v>
      </c>
      <c r="P30" s="1">
        <v>123</v>
      </c>
      <c r="Q30" s="59">
        <f t="shared" si="1"/>
        <v>0</v>
      </c>
    </row>
    <row r="31" spans="1:31" ht="16.5" customHeight="1">
      <c r="B31" s="134">
        <v>4</v>
      </c>
      <c r="C31" s="39" t="s">
        <v>128</v>
      </c>
      <c r="D31" s="14"/>
      <c r="E31" s="45" t="s">
        <v>93</v>
      </c>
      <c r="F31" s="15">
        <v>15</v>
      </c>
      <c r="G31" s="18"/>
      <c r="H31" s="123"/>
      <c r="I31" s="116">
        <f t="shared" si="0"/>
        <v>0</v>
      </c>
      <c r="N31" s="1">
        <v>100</v>
      </c>
      <c r="O31" s="1">
        <v>6</v>
      </c>
      <c r="P31" s="1">
        <v>123</v>
      </c>
      <c r="Q31" s="59">
        <f t="shared" si="1"/>
        <v>0</v>
      </c>
    </row>
    <row r="32" spans="1:31" ht="16.5" customHeight="1">
      <c r="B32" s="134"/>
      <c r="C32" s="39" t="s">
        <v>127</v>
      </c>
      <c r="D32" s="14"/>
      <c r="E32" s="45" t="s">
        <v>132</v>
      </c>
      <c r="F32" s="15">
        <v>25</v>
      </c>
      <c r="G32" s="18"/>
      <c r="H32" s="130"/>
      <c r="I32" s="116">
        <f t="shared" si="0"/>
        <v>0</v>
      </c>
      <c r="P32" s="1">
        <v>123</v>
      </c>
      <c r="Q32" s="59">
        <f t="shared" si="1"/>
        <v>0</v>
      </c>
    </row>
    <row r="33" spans="1:17" ht="16.5" customHeight="1" thickBot="1">
      <c r="A33" s="1">
        <v>252</v>
      </c>
      <c r="B33" s="134">
        <v>6</v>
      </c>
      <c r="C33" s="39" t="s">
        <v>126</v>
      </c>
      <c r="D33" s="14"/>
      <c r="E33" s="45" t="s">
        <v>93</v>
      </c>
      <c r="F33" s="15">
        <v>630</v>
      </c>
      <c r="G33" s="18"/>
      <c r="H33" s="130"/>
      <c r="I33" s="117">
        <f t="shared" si="0"/>
        <v>0</v>
      </c>
      <c r="J33" s="1">
        <v>1</v>
      </c>
      <c r="K33" s="1">
        <v>300</v>
      </c>
      <c r="N33" s="1">
        <v>100</v>
      </c>
      <c r="O33" s="1">
        <v>6</v>
      </c>
      <c r="P33" s="1">
        <v>123</v>
      </c>
      <c r="Q33" s="101">
        <f t="shared" si="1"/>
        <v>0</v>
      </c>
    </row>
    <row r="34" spans="1:17" ht="16.5" customHeight="1" thickTop="1" thickBot="1">
      <c r="A34" s="1">
        <v>366</v>
      </c>
      <c r="B34" s="166" t="s">
        <v>46</v>
      </c>
      <c r="C34" s="145"/>
      <c r="D34" s="145"/>
      <c r="E34" s="145"/>
      <c r="F34" s="145"/>
      <c r="G34" s="145"/>
      <c r="H34" s="124"/>
      <c r="I34" s="118">
        <f t="shared" si="0"/>
        <v>0</v>
      </c>
      <c r="K34" s="1">
        <v>0</v>
      </c>
      <c r="N34" s="1">
        <v>100</v>
      </c>
      <c r="P34" s="1">
        <v>123</v>
      </c>
      <c r="Q34" s="89">
        <f t="shared" si="1"/>
        <v>0</v>
      </c>
    </row>
    <row r="35" spans="1:17" ht="16.5" hidden="1" customHeight="1">
      <c r="A35" s="1">
        <v>366</v>
      </c>
      <c r="B35" s="134">
        <v>2</v>
      </c>
      <c r="C35" s="41" t="s">
        <v>33</v>
      </c>
      <c r="D35" s="16"/>
      <c r="E35" s="45" t="s">
        <v>5</v>
      </c>
      <c r="F35" s="15">
        <v>72</v>
      </c>
      <c r="G35" s="18"/>
      <c r="H35" s="123">
        <f t="shared" ref="H35" si="2">G35*F35</f>
        <v>0</v>
      </c>
      <c r="I35" s="120">
        <f t="shared" si="0"/>
        <v>0</v>
      </c>
      <c r="J35" s="1">
        <v>1</v>
      </c>
      <c r="K35" s="1">
        <v>36</v>
      </c>
      <c r="N35" s="1">
        <v>100</v>
      </c>
      <c r="P35" s="1">
        <v>123</v>
      </c>
      <c r="Q35" s="55">
        <f t="shared" si="1"/>
        <v>0</v>
      </c>
    </row>
    <row r="36" spans="1:17" ht="24" customHeight="1">
      <c r="B36" s="134">
        <v>2</v>
      </c>
      <c r="C36" s="41" t="s">
        <v>121</v>
      </c>
      <c r="D36" s="91"/>
      <c r="E36" s="45" t="s">
        <v>7</v>
      </c>
      <c r="F36" s="15">
        <v>20</v>
      </c>
      <c r="G36" s="18"/>
      <c r="H36" s="123"/>
      <c r="I36" s="116">
        <f t="shared" si="0"/>
        <v>0</v>
      </c>
      <c r="N36" s="1">
        <v>100</v>
      </c>
      <c r="O36" s="1">
        <v>4.95</v>
      </c>
      <c r="P36" s="1">
        <v>123</v>
      </c>
      <c r="Q36" s="59">
        <f t="shared" si="1"/>
        <v>0</v>
      </c>
    </row>
    <row r="37" spans="1:17" ht="28.5" customHeight="1">
      <c r="B37" s="134">
        <v>3</v>
      </c>
      <c r="C37" s="41" t="s">
        <v>120</v>
      </c>
      <c r="D37" s="91"/>
      <c r="E37" s="45" t="s">
        <v>7</v>
      </c>
      <c r="F37" s="35">
        <v>17</v>
      </c>
      <c r="G37" s="18"/>
      <c r="H37" s="123"/>
      <c r="I37" s="116">
        <f t="shared" si="0"/>
        <v>0</v>
      </c>
      <c r="N37" s="1">
        <v>100</v>
      </c>
      <c r="O37" s="1">
        <v>6</v>
      </c>
      <c r="P37" s="1">
        <v>123</v>
      </c>
      <c r="Q37" s="59">
        <f t="shared" si="1"/>
        <v>0</v>
      </c>
    </row>
    <row r="38" spans="1:17" ht="24" customHeight="1">
      <c r="B38" s="134"/>
      <c r="C38" s="41" t="s">
        <v>119</v>
      </c>
      <c r="D38" s="91"/>
      <c r="E38" s="45" t="s">
        <v>8</v>
      </c>
      <c r="F38" s="35">
        <v>30</v>
      </c>
      <c r="G38" s="18"/>
      <c r="H38" s="123"/>
      <c r="I38" s="116">
        <f t="shared" si="0"/>
        <v>0</v>
      </c>
      <c r="P38" s="1">
        <v>123</v>
      </c>
      <c r="Q38" s="59">
        <f t="shared" si="1"/>
        <v>0</v>
      </c>
    </row>
    <row r="39" spans="1:17" ht="26.25" customHeight="1">
      <c r="B39" s="134">
        <v>4</v>
      </c>
      <c r="C39" s="41" t="s">
        <v>118</v>
      </c>
      <c r="D39" s="91"/>
      <c r="E39" s="45" t="s">
        <v>34</v>
      </c>
      <c r="F39" s="15">
        <v>300</v>
      </c>
      <c r="G39" s="18"/>
      <c r="H39" s="123"/>
      <c r="I39" s="116">
        <f t="shared" si="0"/>
        <v>0</v>
      </c>
      <c r="N39" s="1">
        <v>100</v>
      </c>
      <c r="O39" s="1">
        <v>4.6500000000000004</v>
      </c>
      <c r="P39" s="1">
        <v>123</v>
      </c>
      <c r="Q39" s="59">
        <f t="shared" si="1"/>
        <v>0</v>
      </c>
    </row>
    <row r="40" spans="1:17" ht="24" customHeight="1">
      <c r="A40" s="1">
        <v>366</v>
      </c>
      <c r="B40" s="134">
        <v>5</v>
      </c>
      <c r="C40" s="41" t="s">
        <v>117</v>
      </c>
      <c r="D40" s="91"/>
      <c r="E40" s="45" t="s">
        <v>35</v>
      </c>
      <c r="F40" s="15">
        <v>180</v>
      </c>
      <c r="G40" s="18"/>
      <c r="H40" s="123"/>
      <c r="I40" s="116">
        <f t="shared" si="0"/>
        <v>0</v>
      </c>
      <c r="J40" s="1">
        <v>1</v>
      </c>
      <c r="K40" s="1">
        <v>50</v>
      </c>
      <c r="N40" s="1">
        <v>100</v>
      </c>
      <c r="O40" s="1">
        <v>3.55</v>
      </c>
      <c r="P40" s="1">
        <v>123</v>
      </c>
      <c r="Q40" s="59">
        <f t="shared" si="1"/>
        <v>0</v>
      </c>
    </row>
    <row r="41" spans="1:17" ht="36" customHeight="1">
      <c r="A41" s="1">
        <v>366</v>
      </c>
      <c r="B41" s="134">
        <v>6</v>
      </c>
      <c r="C41" s="41" t="s">
        <v>116</v>
      </c>
      <c r="D41" s="93"/>
      <c r="E41" s="45" t="s">
        <v>8</v>
      </c>
      <c r="F41" s="15">
        <v>560</v>
      </c>
      <c r="G41" s="18"/>
      <c r="H41" s="123"/>
      <c r="I41" s="116">
        <f t="shared" si="0"/>
        <v>0</v>
      </c>
      <c r="J41" s="1">
        <v>1</v>
      </c>
      <c r="K41" s="1">
        <v>40</v>
      </c>
      <c r="N41" s="1">
        <v>100</v>
      </c>
      <c r="O41" s="1">
        <v>11.14</v>
      </c>
      <c r="P41" s="1">
        <v>123</v>
      </c>
      <c r="Q41" s="59">
        <f t="shared" si="1"/>
        <v>0</v>
      </c>
    </row>
    <row r="42" spans="1:17" ht="27.75" customHeight="1">
      <c r="B42" s="134"/>
      <c r="C42" s="41" t="s">
        <v>124</v>
      </c>
      <c r="D42" s="93"/>
      <c r="E42" s="45" t="s">
        <v>125</v>
      </c>
      <c r="F42" s="15">
        <v>250</v>
      </c>
      <c r="G42" s="18"/>
      <c r="H42" s="123"/>
      <c r="I42" s="116">
        <f t="shared" si="0"/>
        <v>0</v>
      </c>
      <c r="P42" s="1">
        <v>123</v>
      </c>
      <c r="Q42" s="59">
        <f t="shared" si="1"/>
        <v>0</v>
      </c>
    </row>
    <row r="43" spans="1:17" ht="24" customHeight="1">
      <c r="A43" s="1">
        <v>366</v>
      </c>
      <c r="B43" s="134">
        <v>7</v>
      </c>
      <c r="C43" s="41" t="s">
        <v>115</v>
      </c>
      <c r="D43" s="91"/>
      <c r="E43" s="45" t="s">
        <v>35</v>
      </c>
      <c r="F43" s="15">
        <v>780</v>
      </c>
      <c r="G43" s="18"/>
      <c r="H43" s="123"/>
      <c r="I43" s="116">
        <f t="shared" si="0"/>
        <v>0</v>
      </c>
      <c r="J43" s="1">
        <v>1</v>
      </c>
      <c r="K43" s="1">
        <v>22</v>
      </c>
      <c r="N43" s="1">
        <v>100</v>
      </c>
      <c r="O43" s="1">
        <v>2.89</v>
      </c>
      <c r="P43" s="1">
        <v>123</v>
      </c>
      <c r="Q43" s="59">
        <f t="shared" si="1"/>
        <v>0</v>
      </c>
    </row>
    <row r="44" spans="1:17" ht="27.75" customHeight="1">
      <c r="B44" s="137">
        <v>8</v>
      </c>
      <c r="C44" s="41" t="s">
        <v>114</v>
      </c>
      <c r="D44" s="91"/>
      <c r="E44" s="45" t="s">
        <v>8</v>
      </c>
      <c r="F44" s="15">
        <v>900</v>
      </c>
      <c r="G44" s="18"/>
      <c r="H44" s="123"/>
      <c r="I44" s="116">
        <f t="shared" si="0"/>
        <v>0</v>
      </c>
      <c r="N44" s="1">
        <v>100</v>
      </c>
      <c r="O44" s="1">
        <v>1.85</v>
      </c>
      <c r="P44" s="1">
        <v>123</v>
      </c>
      <c r="Q44" s="59">
        <f t="shared" si="1"/>
        <v>0</v>
      </c>
    </row>
    <row r="45" spans="1:17" ht="27.75" customHeight="1">
      <c r="B45" s="137">
        <v>9</v>
      </c>
      <c r="C45" s="41" t="s">
        <v>113</v>
      </c>
      <c r="D45" s="93"/>
      <c r="E45" s="45" t="s">
        <v>8</v>
      </c>
      <c r="F45" s="15">
        <v>90</v>
      </c>
      <c r="G45" s="18"/>
      <c r="H45" s="123"/>
      <c r="I45" s="116">
        <f t="shared" si="0"/>
        <v>0</v>
      </c>
      <c r="N45" s="1">
        <v>100</v>
      </c>
      <c r="O45" s="1">
        <v>1.36</v>
      </c>
      <c r="P45" s="1">
        <v>123</v>
      </c>
      <c r="Q45" s="59">
        <f t="shared" si="1"/>
        <v>0</v>
      </c>
    </row>
    <row r="46" spans="1:17" ht="18.75" customHeight="1">
      <c r="B46" s="137">
        <v>10</v>
      </c>
      <c r="C46" s="41" t="s">
        <v>112</v>
      </c>
      <c r="D46" s="93"/>
      <c r="E46" s="45" t="s">
        <v>8</v>
      </c>
      <c r="F46" s="15">
        <v>75</v>
      </c>
      <c r="G46" s="18"/>
      <c r="H46" s="123"/>
      <c r="I46" s="116">
        <f t="shared" si="0"/>
        <v>0</v>
      </c>
      <c r="N46" s="1">
        <v>100</v>
      </c>
      <c r="O46" s="1">
        <v>3.32</v>
      </c>
      <c r="P46" s="1">
        <v>123</v>
      </c>
      <c r="Q46" s="59">
        <f t="shared" si="1"/>
        <v>0</v>
      </c>
    </row>
    <row r="47" spans="1:17" ht="23.25" customHeight="1">
      <c r="B47" s="137">
        <v>11</v>
      </c>
      <c r="C47" s="41" t="s">
        <v>111</v>
      </c>
      <c r="D47" s="93"/>
      <c r="E47" s="45" t="s">
        <v>7</v>
      </c>
      <c r="F47" s="15">
        <v>500</v>
      </c>
      <c r="G47" s="18"/>
      <c r="H47" s="123"/>
      <c r="I47" s="116">
        <f t="shared" si="0"/>
        <v>0</v>
      </c>
      <c r="N47" s="1">
        <v>100</v>
      </c>
      <c r="O47" s="1">
        <v>2.36</v>
      </c>
      <c r="P47" s="1">
        <v>123</v>
      </c>
      <c r="Q47" s="59">
        <f t="shared" si="1"/>
        <v>0</v>
      </c>
    </row>
    <row r="48" spans="1:17" ht="24" customHeight="1">
      <c r="B48" s="137">
        <v>12</v>
      </c>
      <c r="C48" s="41" t="s">
        <v>110</v>
      </c>
      <c r="D48" s="91"/>
      <c r="E48" s="45" t="s">
        <v>7</v>
      </c>
      <c r="F48" s="15">
        <v>140</v>
      </c>
      <c r="G48" s="18"/>
      <c r="H48" s="123"/>
      <c r="I48" s="116">
        <f t="shared" si="0"/>
        <v>0</v>
      </c>
      <c r="N48" s="1">
        <v>100</v>
      </c>
      <c r="O48" s="1">
        <v>8.89</v>
      </c>
      <c r="P48" s="1">
        <v>123</v>
      </c>
      <c r="Q48" s="59">
        <f t="shared" si="1"/>
        <v>0</v>
      </c>
    </row>
    <row r="49" spans="2:17" ht="16.5" customHeight="1">
      <c r="B49" s="137">
        <v>13</v>
      </c>
      <c r="C49" s="41" t="s">
        <v>109</v>
      </c>
      <c r="D49" s="91"/>
      <c r="E49" s="45" t="s">
        <v>4</v>
      </c>
      <c r="F49" s="15">
        <v>90</v>
      </c>
      <c r="G49" s="18"/>
      <c r="H49" s="123"/>
      <c r="I49" s="116">
        <f t="shared" si="0"/>
        <v>0</v>
      </c>
      <c r="N49" s="1">
        <v>100</v>
      </c>
      <c r="O49" s="1">
        <v>11.53</v>
      </c>
      <c r="P49" s="1">
        <v>123</v>
      </c>
      <c r="Q49" s="59">
        <f t="shared" si="1"/>
        <v>0</v>
      </c>
    </row>
    <row r="50" spans="2:17" ht="16.5" customHeight="1">
      <c r="B50" s="137">
        <v>14</v>
      </c>
      <c r="C50" s="41" t="s">
        <v>105</v>
      </c>
      <c r="D50" s="91"/>
      <c r="E50" s="45" t="s">
        <v>54</v>
      </c>
      <c r="F50" s="15">
        <v>50</v>
      </c>
      <c r="G50" s="18"/>
      <c r="H50" s="123"/>
      <c r="I50" s="116">
        <f t="shared" si="0"/>
        <v>0</v>
      </c>
      <c r="N50" s="1">
        <v>100</v>
      </c>
      <c r="O50" s="1">
        <v>1</v>
      </c>
      <c r="P50" s="1">
        <v>123</v>
      </c>
      <c r="Q50" s="59">
        <f t="shared" si="1"/>
        <v>0</v>
      </c>
    </row>
    <row r="51" spans="2:17" ht="23.25" customHeight="1">
      <c r="B51" s="137"/>
      <c r="C51" s="41" t="s">
        <v>106</v>
      </c>
      <c r="D51" s="91"/>
      <c r="E51" s="45" t="s">
        <v>7</v>
      </c>
      <c r="F51" s="15">
        <v>80</v>
      </c>
      <c r="G51" s="18"/>
      <c r="H51" s="123"/>
      <c r="I51" s="116">
        <f t="shared" si="0"/>
        <v>0</v>
      </c>
      <c r="P51" s="1">
        <v>123</v>
      </c>
      <c r="Q51" s="59">
        <f t="shared" si="1"/>
        <v>0</v>
      </c>
    </row>
    <row r="52" spans="2:17" ht="22.5" customHeight="1">
      <c r="B52" s="137">
        <v>15</v>
      </c>
      <c r="C52" s="41" t="s">
        <v>107</v>
      </c>
      <c r="D52" s="93"/>
      <c r="E52" s="45" t="s">
        <v>75</v>
      </c>
      <c r="F52" s="15">
        <v>480</v>
      </c>
      <c r="G52" s="18"/>
      <c r="H52" s="123"/>
      <c r="I52" s="116">
        <f t="shared" si="0"/>
        <v>0</v>
      </c>
      <c r="N52" s="1">
        <v>100</v>
      </c>
      <c r="O52" s="1">
        <v>30</v>
      </c>
      <c r="P52" s="1">
        <v>123</v>
      </c>
      <c r="Q52" s="59">
        <f t="shared" si="1"/>
        <v>0</v>
      </c>
    </row>
    <row r="53" spans="2:17" ht="16.5" customHeight="1" thickBot="1">
      <c r="B53" s="137">
        <v>16</v>
      </c>
      <c r="C53" s="41" t="s">
        <v>108</v>
      </c>
      <c r="D53" s="91"/>
      <c r="E53" s="45" t="s">
        <v>8</v>
      </c>
      <c r="F53" s="15">
        <v>67</v>
      </c>
      <c r="G53" s="18"/>
      <c r="H53" s="123"/>
      <c r="I53" s="117">
        <f t="shared" si="0"/>
        <v>0</v>
      </c>
      <c r="N53" s="1">
        <v>100</v>
      </c>
      <c r="O53" s="1">
        <v>4.95</v>
      </c>
      <c r="P53" s="1">
        <v>123</v>
      </c>
      <c r="Q53" s="101">
        <f t="shared" si="1"/>
        <v>0</v>
      </c>
    </row>
    <row r="54" spans="2:17" ht="16.5" customHeight="1" thickTop="1" thickBot="1">
      <c r="B54" s="138"/>
      <c r="C54" s="176"/>
      <c r="D54" s="3"/>
      <c r="E54" s="50"/>
      <c r="F54" s="20"/>
      <c r="G54" s="112"/>
      <c r="H54" s="131"/>
      <c r="I54" s="118">
        <f t="shared" si="0"/>
        <v>0</v>
      </c>
      <c r="P54" s="1">
        <v>123</v>
      </c>
      <c r="Q54" s="89">
        <f t="shared" si="1"/>
        <v>0</v>
      </c>
    </row>
    <row r="55" spans="2:17" ht="18.75" customHeight="1" thickTop="1" thickBot="1">
      <c r="B55" s="148" t="s">
        <v>72</v>
      </c>
      <c r="C55" s="149"/>
      <c r="D55" s="149"/>
      <c r="E55" s="149"/>
      <c r="F55" s="149"/>
      <c r="G55" s="150"/>
      <c r="H55" s="132"/>
      <c r="I55" s="118">
        <f t="shared" si="0"/>
        <v>0</v>
      </c>
      <c r="P55" s="1">
        <v>123</v>
      </c>
      <c r="Q55" s="89">
        <f t="shared" si="1"/>
        <v>0</v>
      </c>
    </row>
    <row r="56" spans="2:17" ht="69" customHeight="1">
      <c r="B56" s="82"/>
      <c r="C56" s="151"/>
      <c r="D56" s="152"/>
      <c r="E56" s="152"/>
      <c r="F56" s="152"/>
      <c r="G56" s="152"/>
      <c r="H56" s="152"/>
      <c r="I56" s="153"/>
      <c r="P56" s="1">
        <v>123</v>
      </c>
      <c r="Q56" s="55"/>
    </row>
    <row r="57" spans="2:17" ht="69" customHeight="1">
      <c r="B57" s="82"/>
      <c r="C57" s="1"/>
      <c r="D57" s="1"/>
      <c r="E57" s="1"/>
      <c r="F57" s="1"/>
      <c r="G57" s="1"/>
      <c r="H57" s="1"/>
      <c r="I57" s="23"/>
      <c r="P57" s="1">
        <v>123</v>
      </c>
      <c r="Q57" s="55"/>
    </row>
    <row r="58" spans="2:17" ht="69" customHeight="1">
      <c r="B58" s="82"/>
      <c r="C58" s="10"/>
      <c r="D58" s="1"/>
      <c r="E58" s="8"/>
      <c r="F58" s="2"/>
      <c r="G58" s="9"/>
      <c r="H58" s="1"/>
      <c r="I58" s="23"/>
      <c r="P58" s="1">
        <v>123</v>
      </c>
      <c r="Q58" s="55"/>
    </row>
    <row r="59" spans="2:17" ht="22.5" customHeight="1">
      <c r="B59" s="82"/>
      <c r="C59" s="10"/>
      <c r="D59" s="10"/>
      <c r="E59" s="10"/>
      <c r="F59" s="10"/>
      <c r="G59" s="10"/>
      <c r="H59" s="83"/>
      <c r="I59" s="56"/>
      <c r="P59" s="1">
        <v>123</v>
      </c>
      <c r="Q59" s="55"/>
    </row>
    <row r="60" spans="2:17" ht="22.5" customHeight="1">
      <c r="B60" s="82"/>
      <c r="C60" s="10"/>
      <c r="D60" s="10"/>
      <c r="E60" s="10"/>
      <c r="F60" s="10"/>
      <c r="G60" s="10"/>
      <c r="H60" s="83"/>
      <c r="I60" s="56"/>
      <c r="P60" s="1">
        <v>123</v>
      </c>
      <c r="Q60" s="55"/>
    </row>
    <row r="61" spans="2:17" ht="22.5" customHeight="1">
      <c r="B61" s="82"/>
      <c r="C61" s="10"/>
      <c r="D61" s="10"/>
      <c r="E61" s="10"/>
      <c r="F61" s="10"/>
      <c r="G61" s="10"/>
      <c r="H61" s="83"/>
      <c r="I61" s="56"/>
      <c r="P61" s="1">
        <v>123</v>
      </c>
      <c r="Q61" s="55"/>
    </row>
    <row r="62" spans="2:17" ht="22.5" customHeight="1">
      <c r="B62" s="82"/>
      <c r="C62" s="10"/>
      <c r="D62" s="10"/>
      <c r="E62" s="10"/>
      <c r="F62" s="10"/>
      <c r="G62" s="10"/>
      <c r="H62" s="83"/>
      <c r="I62" s="56"/>
      <c r="P62" s="1">
        <v>123</v>
      </c>
      <c r="Q62" s="55"/>
    </row>
    <row r="63" spans="2:17" ht="22.5" customHeight="1">
      <c r="B63" s="82"/>
      <c r="C63" s="10"/>
      <c r="D63" s="10"/>
      <c r="E63" s="10"/>
      <c r="F63" s="10"/>
      <c r="G63" s="10"/>
      <c r="H63" s="83"/>
      <c r="I63" s="56"/>
      <c r="P63" s="1">
        <v>123</v>
      </c>
      <c r="Q63" s="55"/>
    </row>
    <row r="64" spans="2:17" ht="22.5" customHeight="1">
      <c r="B64" s="82"/>
      <c r="C64" s="10"/>
      <c r="D64" s="10"/>
      <c r="E64" s="10"/>
      <c r="F64" s="10"/>
      <c r="G64" s="10"/>
      <c r="H64" s="83"/>
      <c r="I64" s="56"/>
      <c r="P64" s="1">
        <v>123</v>
      </c>
      <c r="Q64" s="55"/>
    </row>
    <row r="65" spans="2:17" ht="22.5" customHeight="1">
      <c r="B65" s="82"/>
      <c r="C65" s="10"/>
      <c r="D65" s="10"/>
      <c r="E65" s="10"/>
      <c r="F65" s="10"/>
      <c r="G65" s="10"/>
      <c r="H65" s="83"/>
      <c r="I65" s="56"/>
      <c r="P65" s="1">
        <v>123</v>
      </c>
      <c r="Q65" s="55"/>
    </row>
    <row r="66" spans="2:17" ht="22.5" customHeight="1">
      <c r="B66" s="82"/>
      <c r="C66" s="10"/>
      <c r="D66" s="10"/>
      <c r="E66" s="10"/>
      <c r="F66" s="10"/>
      <c r="G66" s="10"/>
      <c r="H66" s="83"/>
      <c r="I66" s="56"/>
      <c r="P66" s="1">
        <v>123</v>
      </c>
      <c r="Q66" s="55"/>
    </row>
    <row r="67" spans="2:17" ht="22.5" customHeight="1">
      <c r="B67" s="82"/>
      <c r="C67" s="10"/>
      <c r="D67" s="10"/>
      <c r="E67" s="10"/>
      <c r="F67" s="10"/>
      <c r="G67" s="10"/>
      <c r="H67" s="83"/>
      <c r="I67" s="56"/>
      <c r="P67" s="1">
        <v>123</v>
      </c>
      <c r="Q67" s="55"/>
    </row>
    <row r="68" spans="2:17" ht="22.5" customHeight="1">
      <c r="B68" s="82"/>
      <c r="C68" s="10"/>
      <c r="D68" s="10"/>
      <c r="E68" s="10"/>
      <c r="F68" s="10"/>
      <c r="G68" s="10"/>
      <c r="H68" s="83"/>
      <c r="I68" s="56"/>
      <c r="P68" s="1">
        <v>123</v>
      </c>
      <c r="Q68" s="55"/>
    </row>
    <row r="69" spans="2:17" ht="22.5" customHeight="1">
      <c r="B69" s="82"/>
      <c r="C69" s="10"/>
      <c r="D69" s="10"/>
      <c r="E69" s="10"/>
      <c r="F69" s="10"/>
      <c r="G69" s="10"/>
      <c r="H69" s="83"/>
      <c r="I69" s="56"/>
      <c r="P69" s="1">
        <v>123</v>
      </c>
      <c r="Q69" s="55"/>
    </row>
    <row r="70" spans="2:17" ht="22.5" customHeight="1">
      <c r="B70" s="82"/>
      <c r="C70" s="10"/>
      <c r="D70" s="10"/>
      <c r="E70" s="10"/>
      <c r="F70" s="10"/>
      <c r="G70" s="10"/>
      <c r="H70" s="83"/>
      <c r="I70" s="56"/>
      <c r="P70" s="1">
        <v>123</v>
      </c>
      <c r="Q70" s="55"/>
    </row>
    <row r="71" spans="2:17" ht="22.5" customHeight="1">
      <c r="B71" s="82"/>
      <c r="C71" s="10"/>
      <c r="D71" s="10"/>
      <c r="E71" s="10"/>
      <c r="F71" s="10"/>
      <c r="G71" s="10"/>
      <c r="H71" s="83"/>
      <c r="I71" s="56"/>
      <c r="P71" s="1">
        <v>123</v>
      </c>
      <c r="Q71" s="55"/>
    </row>
    <row r="72" spans="2:17" ht="22.5" customHeight="1">
      <c r="B72" s="82"/>
      <c r="C72" s="10"/>
      <c r="D72" s="10"/>
      <c r="E72" s="10"/>
      <c r="F72" s="10"/>
      <c r="G72" s="10"/>
      <c r="H72" s="83"/>
      <c r="I72" s="56"/>
      <c r="P72" s="1">
        <v>123</v>
      </c>
      <c r="Q72" s="55"/>
    </row>
    <row r="73" spans="2:17" ht="22.5" customHeight="1">
      <c r="B73" s="82"/>
      <c r="C73" s="10"/>
      <c r="D73" s="10"/>
      <c r="E73" s="10"/>
      <c r="F73" s="10"/>
      <c r="G73" s="10"/>
      <c r="H73" s="83"/>
      <c r="I73" s="56"/>
      <c r="P73" s="1">
        <v>123</v>
      </c>
      <c r="Q73" s="55"/>
    </row>
    <row r="74" spans="2:17" ht="22.5" customHeight="1">
      <c r="B74" s="82"/>
      <c r="C74" s="10"/>
      <c r="D74" s="10"/>
      <c r="E74" s="10"/>
      <c r="F74" s="10"/>
      <c r="G74" s="10"/>
      <c r="H74" s="83"/>
      <c r="I74" s="56"/>
      <c r="P74" s="1">
        <v>123</v>
      </c>
      <c r="Q74" s="55"/>
    </row>
    <row r="75" spans="2:17" ht="22.5" customHeight="1">
      <c r="B75" s="82"/>
      <c r="C75" s="10"/>
      <c r="D75" s="10"/>
      <c r="E75" s="10"/>
      <c r="F75" s="10"/>
      <c r="G75" s="10"/>
      <c r="H75" s="83"/>
      <c r="I75" s="56"/>
      <c r="P75" s="1">
        <v>123</v>
      </c>
      <c r="Q75" s="55"/>
    </row>
    <row r="76" spans="2:17" ht="22.5" customHeight="1">
      <c r="B76" s="82"/>
      <c r="C76" s="10"/>
      <c r="D76" s="10"/>
      <c r="E76" s="10"/>
      <c r="F76" s="10"/>
      <c r="G76" s="10"/>
      <c r="H76" s="83"/>
      <c r="I76" s="56"/>
      <c r="P76" s="1">
        <v>123</v>
      </c>
      <c r="Q76" s="55"/>
    </row>
    <row r="77" spans="2:17" ht="22.5" customHeight="1">
      <c r="B77" s="82"/>
      <c r="C77" s="10"/>
      <c r="D77" s="10"/>
      <c r="E77" s="10"/>
      <c r="F77" s="10"/>
      <c r="G77" s="10"/>
      <c r="H77" s="83"/>
      <c r="I77" s="56"/>
      <c r="P77" s="1">
        <v>123</v>
      </c>
      <c r="Q77" s="55"/>
    </row>
    <row r="78" spans="2:17" ht="22.5" customHeight="1">
      <c r="B78" s="82"/>
      <c r="C78" s="10"/>
      <c r="D78" s="10"/>
      <c r="E78" s="10"/>
      <c r="F78" s="10"/>
      <c r="G78" s="10"/>
      <c r="H78" s="83"/>
      <c r="I78" s="56"/>
      <c r="P78" s="1">
        <v>123</v>
      </c>
      <c r="Q78" s="55"/>
    </row>
    <row r="79" spans="2:17" ht="22.5" customHeight="1">
      <c r="B79" s="82"/>
      <c r="C79" s="10"/>
      <c r="D79" s="10"/>
      <c r="E79" s="10"/>
      <c r="F79" s="10"/>
      <c r="G79" s="10"/>
      <c r="H79" s="83"/>
      <c r="I79" s="56"/>
      <c r="P79" s="1">
        <v>123</v>
      </c>
      <c r="Q79" s="55"/>
    </row>
    <row r="80" spans="2:17" ht="22.5" customHeight="1">
      <c r="B80" s="82"/>
      <c r="C80" s="10"/>
      <c r="D80" s="10"/>
      <c r="E80" s="10"/>
      <c r="F80" s="10"/>
      <c r="G80" s="10"/>
      <c r="H80" s="83"/>
      <c r="I80" s="56"/>
      <c r="P80" s="1">
        <v>123</v>
      </c>
      <c r="Q80" s="55"/>
    </row>
    <row r="81" spans="2:24" ht="22.5" customHeight="1">
      <c r="B81" s="82"/>
      <c r="C81" s="10"/>
      <c r="D81" s="10"/>
      <c r="E81" s="10"/>
      <c r="F81" s="10"/>
      <c r="G81" s="10"/>
      <c r="H81" s="83"/>
      <c r="I81" s="56"/>
      <c r="P81" s="1">
        <v>123</v>
      </c>
      <c r="Q81" s="55"/>
    </row>
    <row r="82" spans="2:24" ht="22.5" customHeight="1">
      <c r="B82" s="82"/>
      <c r="C82" s="10"/>
      <c r="D82" s="10"/>
      <c r="E82" s="10"/>
      <c r="F82" s="10"/>
      <c r="G82" s="10"/>
      <c r="H82" s="83"/>
      <c r="I82" s="56"/>
      <c r="P82" s="1">
        <v>123</v>
      </c>
      <c r="Q82" s="55"/>
    </row>
    <row r="83" spans="2:24" ht="22.5" customHeight="1">
      <c r="B83" s="82"/>
      <c r="C83" s="10"/>
      <c r="D83" s="10"/>
      <c r="E83" s="10"/>
      <c r="F83" s="10"/>
      <c r="G83" s="10"/>
      <c r="H83" s="83"/>
      <c r="I83" s="56"/>
      <c r="P83" s="1">
        <v>123</v>
      </c>
      <c r="Q83" s="55"/>
    </row>
    <row r="84" spans="2:24" ht="22.5" customHeight="1">
      <c r="B84" s="82"/>
      <c r="C84" s="10"/>
      <c r="D84" s="10"/>
      <c r="E84" s="10"/>
      <c r="F84" s="10"/>
      <c r="G84" s="10"/>
      <c r="H84" s="83"/>
      <c r="I84" s="56"/>
      <c r="P84" s="1">
        <v>123</v>
      </c>
      <c r="Q84" s="55"/>
    </row>
    <row r="85" spans="2:24" ht="22.5" customHeight="1">
      <c r="B85" s="82"/>
      <c r="C85" s="10"/>
      <c r="D85" s="10"/>
      <c r="E85" s="10"/>
      <c r="F85" s="10"/>
      <c r="G85" s="10"/>
      <c r="H85" s="83"/>
      <c r="I85" s="56"/>
      <c r="P85" s="1">
        <v>123</v>
      </c>
      <c r="Q85" s="55"/>
    </row>
    <row r="86" spans="2:24" ht="22.5" customHeight="1">
      <c r="B86" s="82"/>
      <c r="C86" s="10"/>
      <c r="D86" s="10"/>
      <c r="E86" s="10"/>
      <c r="F86" s="10"/>
      <c r="G86" s="10"/>
      <c r="H86" s="83"/>
      <c r="I86" s="56"/>
      <c r="P86" s="1">
        <v>123</v>
      </c>
      <c r="Q86" s="55"/>
    </row>
    <row r="87" spans="2:24" ht="21.75" customHeight="1">
      <c r="B87" s="82"/>
      <c r="C87" s="10"/>
      <c r="D87" s="10"/>
      <c r="E87" s="10"/>
      <c r="F87" s="10"/>
      <c r="G87" s="10"/>
      <c r="H87" s="83"/>
      <c r="I87" s="56"/>
      <c r="P87" s="1">
        <v>123</v>
      </c>
      <c r="Q87" s="55"/>
    </row>
    <row r="88" spans="2:24" ht="22.5" hidden="1" customHeight="1">
      <c r="B88" s="82"/>
      <c r="C88" s="10"/>
      <c r="D88" s="10"/>
      <c r="E88" s="10"/>
      <c r="F88" s="10"/>
      <c r="G88" s="10"/>
      <c r="H88" s="83"/>
      <c r="I88" s="56"/>
      <c r="P88" s="1">
        <v>123</v>
      </c>
      <c r="Q88" s="55"/>
    </row>
    <row r="89" spans="2:24" ht="17.25" hidden="1" customHeight="1">
      <c r="B89" s="82"/>
      <c r="C89" s="10"/>
      <c r="D89" s="10"/>
      <c r="E89" s="10"/>
      <c r="F89" s="10"/>
      <c r="G89" s="10"/>
      <c r="H89" s="83"/>
      <c r="I89" s="56"/>
      <c r="P89" s="1">
        <v>123</v>
      </c>
      <c r="Q89" s="55"/>
    </row>
    <row r="90" spans="2:24" ht="37.5" customHeight="1">
      <c r="B90" s="157"/>
      <c r="C90" s="158"/>
      <c r="D90" s="158"/>
      <c r="E90" s="158"/>
      <c r="F90" s="158"/>
      <c r="G90" s="158"/>
      <c r="H90" s="158"/>
      <c r="I90" s="158"/>
      <c r="N90" s="1">
        <v>100</v>
      </c>
      <c r="O90" s="1">
        <v>80</v>
      </c>
      <c r="P90" s="1">
        <v>123</v>
      </c>
      <c r="Q90" s="55"/>
    </row>
    <row r="91" spans="2:24" ht="0.75" customHeight="1">
      <c r="B91" s="146"/>
      <c r="C91" s="147"/>
      <c r="D91" s="147"/>
      <c r="E91" s="147"/>
      <c r="F91" s="147"/>
      <c r="G91" s="147"/>
      <c r="H91" s="147"/>
      <c r="I91" s="147"/>
      <c r="N91" s="1">
        <v>100</v>
      </c>
      <c r="O91" s="1">
        <v>50</v>
      </c>
      <c r="P91" s="1">
        <v>123</v>
      </c>
      <c r="Q91" s="55"/>
    </row>
    <row r="92" spans="2:24" ht="40.5" customHeight="1">
      <c r="B92" s="159" t="s">
        <v>69</v>
      </c>
      <c r="C92" s="160"/>
      <c r="D92" s="160"/>
      <c r="E92" s="160"/>
      <c r="F92" s="160"/>
      <c r="G92" s="160"/>
      <c r="H92" s="160"/>
      <c r="I92" s="160"/>
      <c r="N92" s="1">
        <v>100</v>
      </c>
      <c r="O92" s="1">
        <v>50</v>
      </c>
      <c r="P92" s="1">
        <v>123</v>
      </c>
      <c r="Q92" s="55"/>
    </row>
    <row r="93" spans="2:24" ht="48" customHeight="1">
      <c r="B93" s="161" t="s">
        <v>46</v>
      </c>
      <c r="C93" s="162"/>
      <c r="D93" s="162"/>
      <c r="E93" s="162"/>
      <c r="F93" s="162"/>
      <c r="G93" s="162"/>
      <c r="H93" s="163"/>
      <c r="I93" s="51"/>
      <c r="N93" s="1">
        <v>100</v>
      </c>
      <c r="P93" s="1">
        <v>123</v>
      </c>
      <c r="Q93" s="59"/>
      <c r="S93" s="110"/>
      <c r="T93" s="110"/>
      <c r="U93" s="110"/>
      <c r="V93" s="110"/>
      <c r="W93" s="111"/>
      <c r="X93" s="111"/>
    </row>
    <row r="94" spans="2:24" ht="66" customHeight="1">
      <c r="B94" s="95"/>
      <c r="C94" s="38" t="s">
        <v>1</v>
      </c>
      <c r="D94" s="38" t="s">
        <v>9</v>
      </c>
      <c r="E94" s="38" t="s">
        <v>2</v>
      </c>
      <c r="F94" s="38" t="s">
        <v>30</v>
      </c>
      <c r="G94" s="36" t="s">
        <v>65</v>
      </c>
      <c r="H94" s="36" t="s">
        <v>66</v>
      </c>
      <c r="I94" s="139"/>
      <c r="Q94" s="59"/>
      <c r="S94" s="110"/>
      <c r="T94" s="110"/>
      <c r="U94" s="110"/>
      <c r="V94" s="110"/>
      <c r="W94" s="111"/>
      <c r="X94" s="111"/>
    </row>
    <row r="95" spans="2:24" ht="66" customHeight="1">
      <c r="B95" s="72">
        <v>1</v>
      </c>
      <c r="C95" s="44" t="s">
        <v>133</v>
      </c>
      <c r="D95" s="14"/>
      <c r="E95" s="45" t="s">
        <v>57</v>
      </c>
      <c r="F95" s="34">
        <v>25</v>
      </c>
      <c r="G95" s="18"/>
      <c r="H95" s="123"/>
      <c r="I95" s="140">
        <f>(H95*100)/123</f>
        <v>0</v>
      </c>
      <c r="N95" s="1">
        <v>100</v>
      </c>
      <c r="P95" s="1">
        <v>123</v>
      </c>
      <c r="Q95" s="59">
        <f t="shared" ref="Q95:Q106" si="3">(H95*100)/123</f>
        <v>0</v>
      </c>
      <c r="S95" s="169"/>
      <c r="T95" s="169"/>
      <c r="U95" s="169"/>
      <c r="V95" s="169"/>
      <c r="W95" s="169"/>
      <c r="X95" s="170"/>
    </row>
    <row r="96" spans="2:24" ht="74.25" customHeight="1">
      <c r="B96" s="72">
        <v>2</v>
      </c>
      <c r="C96" s="44" t="s">
        <v>134</v>
      </c>
      <c r="D96" s="33"/>
      <c r="E96" s="45" t="s">
        <v>86</v>
      </c>
      <c r="F96" s="34">
        <v>3</v>
      </c>
      <c r="G96" s="18"/>
      <c r="H96" s="123"/>
      <c r="I96" s="140">
        <f t="shared" ref="I96:I105" si="4">(H96*100)/123</f>
        <v>0</v>
      </c>
      <c r="N96" s="1">
        <v>100</v>
      </c>
      <c r="P96" s="1">
        <v>123</v>
      </c>
      <c r="Q96" s="59">
        <f t="shared" si="3"/>
        <v>0</v>
      </c>
    </row>
    <row r="97" spans="2:17" ht="63.75" customHeight="1">
      <c r="B97" s="72">
        <v>3</v>
      </c>
      <c r="C97" s="44" t="s">
        <v>135</v>
      </c>
      <c r="D97" s="109"/>
      <c r="E97" s="45" t="s">
        <v>86</v>
      </c>
      <c r="F97" s="34">
        <v>3</v>
      </c>
      <c r="G97" s="18"/>
      <c r="H97" s="123"/>
      <c r="I97" s="140">
        <f t="shared" si="4"/>
        <v>0</v>
      </c>
      <c r="N97" s="1">
        <v>100</v>
      </c>
      <c r="P97" s="1">
        <v>123</v>
      </c>
      <c r="Q97" s="59">
        <f t="shared" si="3"/>
        <v>0</v>
      </c>
    </row>
    <row r="98" spans="2:17" ht="62.25" customHeight="1">
      <c r="B98" s="72"/>
      <c r="C98" s="44" t="s">
        <v>140</v>
      </c>
      <c r="D98" s="14"/>
      <c r="E98" s="45" t="s">
        <v>74</v>
      </c>
      <c r="F98" s="34">
        <v>50</v>
      </c>
      <c r="G98" s="18"/>
      <c r="H98" s="123"/>
      <c r="I98" s="140">
        <f t="shared" si="4"/>
        <v>0</v>
      </c>
      <c r="N98" s="1">
        <v>100</v>
      </c>
      <c r="O98" s="1">
        <v>200</v>
      </c>
      <c r="P98" s="1">
        <v>123</v>
      </c>
      <c r="Q98" s="59">
        <f t="shared" si="3"/>
        <v>0</v>
      </c>
    </row>
    <row r="99" spans="2:17" ht="63.75" customHeight="1">
      <c r="B99" s="72"/>
      <c r="C99" s="44" t="s">
        <v>136</v>
      </c>
      <c r="D99" s="14"/>
      <c r="E99" s="45" t="s">
        <v>75</v>
      </c>
      <c r="F99" s="34">
        <v>45</v>
      </c>
      <c r="G99" s="18"/>
      <c r="H99" s="123"/>
      <c r="I99" s="140">
        <f t="shared" si="4"/>
        <v>0</v>
      </c>
      <c r="K99" s="1">
        <v>0</v>
      </c>
      <c r="N99" s="1">
        <v>100</v>
      </c>
      <c r="P99" s="1">
        <v>123</v>
      </c>
      <c r="Q99" s="59">
        <f t="shared" si="3"/>
        <v>0</v>
      </c>
    </row>
    <row r="100" spans="2:17" ht="84.75" customHeight="1">
      <c r="B100" s="72"/>
      <c r="C100" s="44" t="s">
        <v>139</v>
      </c>
      <c r="D100" s="14"/>
      <c r="E100" s="45" t="s">
        <v>75</v>
      </c>
      <c r="F100" s="34">
        <v>50</v>
      </c>
      <c r="G100" s="18"/>
      <c r="H100" s="123"/>
      <c r="I100" s="140">
        <f t="shared" si="4"/>
        <v>0</v>
      </c>
      <c r="K100" s="1">
        <v>0</v>
      </c>
      <c r="P100" s="1">
        <v>123</v>
      </c>
      <c r="Q100" s="59">
        <f t="shared" si="3"/>
        <v>0</v>
      </c>
    </row>
    <row r="101" spans="2:17" ht="61.5" customHeight="1">
      <c r="B101" s="72"/>
      <c r="C101" s="44" t="s">
        <v>137</v>
      </c>
      <c r="D101" s="14"/>
      <c r="E101" s="45" t="s">
        <v>75</v>
      </c>
      <c r="F101" s="34">
        <v>32</v>
      </c>
      <c r="G101" s="18"/>
      <c r="H101" s="123"/>
      <c r="I101" s="140">
        <f t="shared" si="4"/>
        <v>0</v>
      </c>
      <c r="P101" s="1">
        <v>123</v>
      </c>
      <c r="Q101" s="59">
        <f t="shared" si="3"/>
        <v>0</v>
      </c>
    </row>
    <row r="102" spans="2:17" ht="56.25" customHeight="1" thickBot="1">
      <c r="B102" s="72">
        <v>4</v>
      </c>
      <c r="C102" s="41" t="s">
        <v>138</v>
      </c>
      <c r="D102" s="91"/>
      <c r="E102" s="45" t="s">
        <v>148</v>
      </c>
      <c r="F102" s="15">
        <v>240</v>
      </c>
      <c r="G102" s="18"/>
      <c r="H102" s="130"/>
      <c r="I102" s="141">
        <f t="shared" si="4"/>
        <v>0</v>
      </c>
      <c r="P102" s="1">
        <v>123</v>
      </c>
      <c r="Q102" s="101">
        <f t="shared" si="3"/>
        <v>0</v>
      </c>
    </row>
    <row r="103" spans="2:17" ht="16.5" thickTop="1" thickBot="1">
      <c r="B103" s="77"/>
      <c r="C103" s="80" t="s">
        <v>73</v>
      </c>
      <c r="D103" s="19"/>
      <c r="E103" s="11"/>
      <c r="F103" s="20"/>
      <c r="G103" s="21"/>
      <c r="H103" s="143"/>
      <c r="I103" s="142">
        <f t="shared" si="4"/>
        <v>0</v>
      </c>
      <c r="Q103" s="89">
        <f t="shared" si="3"/>
        <v>0</v>
      </c>
    </row>
    <row r="104" spans="2:17" ht="16.5" hidden="1" thickTop="1" thickBot="1">
      <c r="B104" s="156" t="s">
        <v>90</v>
      </c>
      <c r="C104" s="149"/>
      <c r="D104" s="149"/>
      <c r="E104" s="149"/>
      <c r="F104" s="149"/>
      <c r="G104" s="149"/>
      <c r="H104" s="88">
        <f>(H54+H103)</f>
        <v>0</v>
      </c>
      <c r="I104" s="84">
        <f t="shared" si="4"/>
        <v>0</v>
      </c>
      <c r="Q104" s="89">
        <f t="shared" si="3"/>
        <v>0</v>
      </c>
    </row>
    <row r="105" spans="2:17" ht="16.5" hidden="1" thickTop="1" thickBot="1">
      <c r="B105" s="78"/>
      <c r="C105" s="52" t="s">
        <v>88</v>
      </c>
      <c r="D105" s="53"/>
      <c r="E105" s="53"/>
      <c r="F105" s="53"/>
      <c r="G105" s="53"/>
      <c r="H105" s="89">
        <f>H55+H103</f>
        <v>0</v>
      </c>
      <c r="I105" s="84">
        <f t="shared" si="4"/>
        <v>0</v>
      </c>
      <c r="Q105" s="89">
        <f t="shared" si="3"/>
        <v>0</v>
      </c>
    </row>
    <row r="106" spans="2:17" ht="19.5" hidden="1" customHeight="1" thickTop="1" thickBot="1">
      <c r="B106" s="85"/>
      <c r="C106" s="154" t="s">
        <v>141</v>
      </c>
      <c r="D106" s="155"/>
      <c r="E106" s="155"/>
      <c r="F106" s="155"/>
      <c r="G106" s="87">
        <v>2.7E-2</v>
      </c>
      <c r="H106" s="90">
        <f>H105*102.7%</f>
        <v>0</v>
      </c>
      <c r="I106" s="89">
        <v>35309.86</v>
      </c>
      <c r="Q106" s="89">
        <f t="shared" si="3"/>
        <v>0</v>
      </c>
    </row>
    <row r="107" spans="2:17" ht="16.5" hidden="1" thickTop="1" thickBot="1">
      <c r="B107" s="1"/>
      <c r="C107" s="1"/>
      <c r="D107" s="1"/>
      <c r="E107" s="1"/>
      <c r="F107" s="1"/>
      <c r="G107" s="106" t="s">
        <v>145</v>
      </c>
      <c r="H107" s="104">
        <f>H106/4.0196</f>
        <v>0</v>
      </c>
      <c r="I107" s="83"/>
    </row>
    <row r="108" spans="2:17" ht="17.25" hidden="1" thickTop="1" thickBot="1">
      <c r="B108" s="1"/>
      <c r="C108" s="10"/>
      <c r="D108" s="8"/>
      <c r="E108" s="2"/>
      <c r="F108" s="9"/>
      <c r="G108" s="106" t="s">
        <v>146</v>
      </c>
      <c r="H108" s="105">
        <f>(H107*100)/123</f>
        <v>0</v>
      </c>
      <c r="I108" s="86"/>
    </row>
    <row r="109" spans="2:17" ht="15" thickTop="1">
      <c r="B109" s="1"/>
      <c r="C109" s="1"/>
      <c r="D109" s="8"/>
      <c r="E109" s="2"/>
      <c r="F109" s="9"/>
      <c r="G109" s="11"/>
      <c r="H109" s="98"/>
      <c r="I109" s="23"/>
    </row>
    <row r="110" spans="2:17">
      <c r="C110" s="1"/>
      <c r="D110" s="3"/>
      <c r="E110" s="2"/>
      <c r="F110" s="1"/>
      <c r="G110" s="11"/>
      <c r="H110" s="23"/>
      <c r="I110" s="23"/>
    </row>
    <row r="111" spans="2:17">
      <c r="C111" s="1"/>
      <c r="D111" s="3"/>
      <c r="E111" s="2"/>
      <c r="F111" s="1"/>
      <c r="G111" s="1"/>
      <c r="H111" s="23"/>
      <c r="I111" s="23"/>
    </row>
    <row r="112" spans="2:17">
      <c r="C112" s="1"/>
      <c r="D112" s="3"/>
      <c r="E112" s="2"/>
      <c r="F112" s="1"/>
      <c r="G112" s="1"/>
      <c r="H112" s="23"/>
      <c r="I112" s="23"/>
    </row>
    <row r="113" spans="3:9">
      <c r="C113" s="1"/>
      <c r="D113" s="3"/>
      <c r="E113" s="2"/>
      <c r="F113" s="1"/>
      <c r="G113" s="1"/>
      <c r="H113" s="23"/>
      <c r="I113" s="23"/>
    </row>
    <row r="114" spans="3:9">
      <c r="C114" s="1"/>
      <c r="D114" s="3"/>
      <c r="E114" s="2"/>
      <c r="F114" s="1"/>
      <c r="G114" s="1"/>
      <c r="H114" s="23"/>
      <c r="I114" s="23"/>
    </row>
    <row r="115" spans="3:9">
      <c r="C115" s="1"/>
      <c r="D115" s="3"/>
      <c r="E115" s="2"/>
      <c r="F115" s="1"/>
      <c r="G115" s="1"/>
      <c r="H115" s="23"/>
      <c r="I115" s="23"/>
    </row>
    <row r="116" spans="3:9">
      <c r="C116" s="1"/>
      <c r="D116" s="3"/>
      <c r="E116" s="2"/>
      <c r="F116" s="1"/>
      <c r="G116" s="1"/>
      <c r="H116" s="23"/>
      <c r="I116" s="23"/>
    </row>
    <row r="117" spans="3:9">
      <c r="C117" s="1"/>
      <c r="D117" s="3"/>
      <c r="E117" s="2"/>
      <c r="F117" s="1"/>
      <c r="G117" s="1"/>
      <c r="H117" s="23"/>
      <c r="I117" s="23"/>
    </row>
    <row r="118" spans="3:9">
      <c r="C118" s="1"/>
      <c r="D118" s="3"/>
      <c r="E118" s="2"/>
      <c r="F118" s="1"/>
      <c r="G118" s="1"/>
      <c r="H118" s="23"/>
      <c r="I118" s="23"/>
    </row>
    <row r="119" spans="3:9">
      <c r="C119" s="1"/>
      <c r="D119" s="3"/>
      <c r="E119" s="2"/>
      <c r="F119" s="1"/>
      <c r="G119" s="1"/>
      <c r="H119" s="23"/>
      <c r="I119" s="23"/>
    </row>
    <row r="120" spans="3:9">
      <c r="C120" s="1"/>
      <c r="D120" s="3"/>
      <c r="E120" s="2"/>
      <c r="F120" s="1"/>
      <c r="G120" s="1"/>
      <c r="H120" s="23"/>
      <c r="I120" s="23"/>
    </row>
    <row r="121" spans="3:9">
      <c r="C121" s="1"/>
      <c r="D121" s="3"/>
      <c r="E121" s="2"/>
      <c r="F121" s="1"/>
      <c r="G121" s="1"/>
      <c r="H121" s="23"/>
      <c r="I121" s="23"/>
    </row>
    <row r="122" spans="3:9">
      <c r="C122" s="1"/>
      <c r="D122" s="3"/>
      <c r="E122" s="2"/>
      <c r="F122" s="1"/>
      <c r="G122" s="1"/>
      <c r="H122" s="23"/>
      <c r="I122" s="23"/>
    </row>
    <row r="123" spans="3:9">
      <c r="C123" s="1"/>
      <c r="D123" s="3"/>
      <c r="E123" s="2"/>
      <c r="F123" s="1"/>
      <c r="G123" s="1"/>
      <c r="H123" s="23"/>
      <c r="I123" s="23"/>
    </row>
    <row r="124" spans="3:9">
      <c r="C124" s="1"/>
      <c r="D124" s="3"/>
      <c r="E124" s="2"/>
      <c r="F124" s="1"/>
      <c r="G124" s="1"/>
      <c r="H124" s="23"/>
      <c r="I124" s="23"/>
    </row>
    <row r="125" spans="3:9">
      <c r="C125" s="1"/>
      <c r="D125" s="3"/>
      <c r="E125" s="2"/>
      <c r="F125" s="1"/>
      <c r="G125" s="1"/>
      <c r="H125" s="23"/>
      <c r="I125" s="23"/>
    </row>
    <row r="126" spans="3:9">
      <c r="C126" s="1"/>
      <c r="D126" s="3"/>
      <c r="E126" s="2"/>
      <c r="F126" s="1"/>
      <c r="G126" s="1"/>
      <c r="H126" s="23"/>
      <c r="I126" s="23"/>
    </row>
    <row r="127" spans="3:9">
      <c r="C127" s="1"/>
      <c r="D127" s="3"/>
      <c r="E127" s="2"/>
      <c r="F127" s="1"/>
      <c r="G127" s="1"/>
      <c r="H127" s="23"/>
      <c r="I127" s="23"/>
    </row>
    <row r="128" spans="3:9">
      <c r="C128" s="1"/>
      <c r="D128" s="3"/>
      <c r="E128" s="2"/>
      <c r="F128" s="1"/>
      <c r="G128" s="1"/>
      <c r="H128" s="23"/>
      <c r="I128" s="23"/>
    </row>
    <row r="129" spans="2:9">
      <c r="C129" s="1"/>
      <c r="D129" s="3"/>
      <c r="E129" s="2"/>
      <c r="F129" s="1"/>
      <c r="G129" s="1"/>
      <c r="H129" s="23"/>
      <c r="I129" s="23"/>
    </row>
    <row r="130" spans="2:9">
      <c r="C130" s="1"/>
      <c r="D130" s="3"/>
      <c r="E130" s="2"/>
      <c r="F130" s="1"/>
      <c r="G130" s="1"/>
      <c r="H130" s="23"/>
      <c r="I130" s="23"/>
    </row>
    <row r="131" spans="2:9">
      <c r="C131" s="1"/>
      <c r="D131" s="3"/>
      <c r="E131" s="2"/>
      <c r="F131" s="1"/>
      <c r="G131" s="1"/>
      <c r="H131" s="23"/>
      <c r="I131" s="23"/>
    </row>
    <row r="132" spans="2:9">
      <c r="C132" s="1"/>
      <c r="D132" s="3"/>
      <c r="E132" s="2"/>
      <c r="F132" s="1"/>
      <c r="G132" s="1"/>
      <c r="H132" s="23"/>
      <c r="I132" s="23"/>
    </row>
    <row r="133" spans="2:9">
      <c r="C133" s="1"/>
      <c r="D133" s="3"/>
      <c r="E133" s="2"/>
      <c r="F133" s="1"/>
      <c r="G133" s="1"/>
      <c r="H133" s="23"/>
      <c r="I133" s="23"/>
    </row>
    <row r="134" spans="2:9">
      <c r="C134" s="1"/>
      <c r="D134" s="3"/>
      <c r="E134" s="2"/>
      <c r="F134" s="1"/>
      <c r="G134" s="1"/>
      <c r="H134" s="23"/>
      <c r="I134" s="23"/>
    </row>
    <row r="135" spans="2:9">
      <c r="C135" s="1"/>
      <c r="D135" s="3"/>
      <c r="E135" s="2"/>
      <c r="F135" s="1"/>
      <c r="G135" s="1"/>
      <c r="H135" s="23"/>
      <c r="I135" s="23"/>
    </row>
    <row r="136" spans="2:9">
      <c r="C136" s="1"/>
      <c r="D136" s="3"/>
      <c r="E136" s="2"/>
      <c r="F136" s="1"/>
      <c r="G136" s="1"/>
      <c r="H136" s="23"/>
      <c r="I136" s="23"/>
    </row>
    <row r="137" spans="2:9">
      <c r="C137" s="1"/>
      <c r="D137" s="3"/>
      <c r="E137" s="2"/>
      <c r="F137" s="1"/>
      <c r="G137" s="1"/>
      <c r="H137" s="23"/>
      <c r="I137" s="23"/>
    </row>
    <row r="138" spans="2:9">
      <c r="C138" s="1"/>
      <c r="D138" s="3"/>
      <c r="E138" s="2"/>
      <c r="F138" s="1"/>
      <c r="G138" s="1"/>
      <c r="H138" s="23"/>
      <c r="I138" s="23"/>
    </row>
    <row r="139" spans="2:9" ht="15">
      <c r="C139" s="10"/>
      <c r="D139" s="3"/>
      <c r="E139" s="2"/>
      <c r="F139" s="1"/>
      <c r="G139" s="1"/>
      <c r="H139" s="23"/>
      <c r="I139" s="23"/>
    </row>
    <row r="140" spans="2:9">
      <c r="C140" s="1"/>
      <c r="D140" s="3"/>
      <c r="E140" s="2"/>
      <c r="F140" s="1"/>
      <c r="G140" s="1"/>
      <c r="H140" s="23"/>
      <c r="I140" s="23"/>
    </row>
    <row r="141" spans="2:9">
      <c r="B141" s="1"/>
      <c r="C141" s="1"/>
      <c r="D141" s="3"/>
      <c r="E141" s="2"/>
      <c r="F141" s="1"/>
      <c r="G141" s="1"/>
      <c r="H141" s="23"/>
      <c r="I141" s="23"/>
    </row>
    <row r="142" spans="2:9">
      <c r="B142" s="1"/>
      <c r="C142" s="1"/>
      <c r="D142" s="3"/>
      <c r="E142" s="2"/>
      <c r="F142" s="11"/>
      <c r="G142" s="11"/>
      <c r="H142" s="24"/>
      <c r="I142" s="24"/>
    </row>
    <row r="143" spans="2:9">
      <c r="B143" s="1"/>
      <c r="C143" s="11"/>
      <c r="D143" s="3"/>
      <c r="E143" s="2"/>
      <c r="F143" s="11"/>
      <c r="G143" s="11"/>
      <c r="H143" s="24"/>
      <c r="I143" s="24"/>
    </row>
    <row r="144" spans="2:9">
      <c r="B144" s="1"/>
      <c r="C144" s="1"/>
      <c r="D144" s="8"/>
      <c r="E144" s="2"/>
      <c r="F144" s="9"/>
      <c r="G144" s="1"/>
      <c r="H144" s="23"/>
      <c r="I144" s="23"/>
    </row>
    <row r="145" spans="2:9">
      <c r="B145" s="1"/>
      <c r="C145" s="1"/>
      <c r="D145" s="8"/>
      <c r="E145" s="2"/>
      <c r="F145" s="9"/>
      <c r="G145" s="1"/>
      <c r="H145" s="23"/>
      <c r="I145" s="23"/>
    </row>
    <row r="146" spans="2:9">
      <c r="B146" s="1"/>
      <c r="C146" s="1"/>
      <c r="D146" s="8"/>
      <c r="E146" s="2"/>
      <c r="F146" s="9"/>
      <c r="G146" s="1"/>
      <c r="H146" s="23"/>
      <c r="I146" s="23"/>
    </row>
    <row r="147" spans="2:9">
      <c r="B147" s="1"/>
      <c r="C147" s="1"/>
      <c r="D147" s="8"/>
      <c r="E147" s="2"/>
      <c r="F147" s="9"/>
      <c r="G147" s="1"/>
      <c r="H147" s="23"/>
      <c r="I147" s="23"/>
    </row>
    <row r="148" spans="2:9">
      <c r="B148" s="1"/>
      <c r="C148" s="1"/>
      <c r="D148" s="8"/>
      <c r="E148" s="2"/>
      <c r="F148" s="9"/>
      <c r="G148" s="1"/>
      <c r="H148" s="23"/>
      <c r="I148" s="23"/>
    </row>
    <row r="149" spans="2:9">
      <c r="C149" s="1"/>
      <c r="D149" s="3"/>
      <c r="E149" s="2"/>
      <c r="F149" s="1"/>
      <c r="G149" s="1"/>
      <c r="H149" s="23"/>
      <c r="I149" s="23"/>
    </row>
    <row r="150" spans="2:9">
      <c r="C150" s="1"/>
      <c r="D150" s="3"/>
      <c r="E150" s="2"/>
      <c r="F150" s="1"/>
      <c r="G150" s="1"/>
      <c r="H150" s="23"/>
      <c r="I150" s="23"/>
    </row>
    <row r="151" spans="2:9">
      <c r="C151" s="1"/>
      <c r="D151" s="3"/>
      <c r="E151" s="2"/>
      <c r="F151" s="1"/>
      <c r="G151" s="1"/>
      <c r="H151" s="23"/>
      <c r="I151" s="23"/>
    </row>
  </sheetData>
  <autoFilter ref="A5:AK100"/>
  <mergeCells count="18">
    <mergeCell ref="B1:I1"/>
    <mergeCell ref="B23:G23"/>
    <mergeCell ref="B27:G27"/>
    <mergeCell ref="B34:G34"/>
    <mergeCell ref="B6:G6"/>
    <mergeCell ref="B16:G16"/>
    <mergeCell ref="B18:G18"/>
    <mergeCell ref="B3:I3"/>
    <mergeCell ref="B2:I2"/>
    <mergeCell ref="X18:AC18"/>
    <mergeCell ref="B91:I91"/>
    <mergeCell ref="B55:G55"/>
    <mergeCell ref="C56:I56"/>
    <mergeCell ref="C106:F106"/>
    <mergeCell ref="B104:G104"/>
    <mergeCell ref="B90:I90"/>
    <mergeCell ref="B92:I92"/>
    <mergeCell ref="B93:H93"/>
  </mergeCells>
  <phoneticPr fontId="0" type="noConversion"/>
  <pageMargins left="0.28333333333333333" right="0.19685039370078741" top="0.41" bottom="0.34" header="0.16" footer="0.16"/>
  <pageSetup paperSize="9" scale="80" pageOrder="overThenDown" orientation="portrait" r:id="rId1"/>
  <headerFooter alignWithMargins="0">
    <oddHeader>&amp;L&amp;8G.2711/3/2013     DOSTAWA ŚRODKÓW CHEMICZNYCH&amp;C
&amp;RZAŁĄCZNIK DO UMOWY</oddHeader>
    <oddFooter xml:space="preserve"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sqref="A1:H61"/>
    </sheetView>
  </sheetViews>
  <sheetFormatPr defaultRowHeight="12.75"/>
  <sheetData>
    <row r="1" spans="1:8" ht="14.25">
      <c r="A1" s="7"/>
      <c r="B1" s="7"/>
      <c r="C1" s="26"/>
      <c r="D1" s="12"/>
      <c r="E1" s="7"/>
      <c r="F1" s="7"/>
      <c r="G1" s="25"/>
      <c r="H1" s="25"/>
    </row>
    <row r="2" spans="1:8" ht="15">
      <c r="A2" s="164" t="s">
        <v>70</v>
      </c>
      <c r="B2" s="165"/>
      <c r="C2" s="165"/>
      <c r="D2" s="165"/>
      <c r="E2" s="165"/>
      <c r="F2" s="165"/>
      <c r="G2" s="165"/>
      <c r="H2" s="165"/>
    </row>
    <row r="3" spans="1:8">
      <c r="A3" s="146" t="s">
        <v>67</v>
      </c>
      <c r="B3" s="147"/>
      <c r="C3" s="147"/>
      <c r="D3" s="147"/>
      <c r="E3" s="147"/>
      <c r="F3" s="147"/>
      <c r="G3" s="147"/>
      <c r="H3" s="147"/>
    </row>
    <row r="4" spans="1:8" ht="14.25">
      <c r="A4" s="167" t="s">
        <v>68</v>
      </c>
      <c r="B4" s="168"/>
      <c r="C4" s="168"/>
      <c r="D4" s="168"/>
      <c r="E4" s="168"/>
      <c r="F4" s="168"/>
      <c r="G4" s="168"/>
      <c r="H4" s="168"/>
    </row>
    <row r="5" spans="1:8" ht="27">
      <c r="A5" s="71" t="s">
        <v>0</v>
      </c>
      <c r="B5" s="38" t="s">
        <v>1</v>
      </c>
      <c r="C5" s="38" t="s">
        <v>9</v>
      </c>
      <c r="D5" s="38" t="s">
        <v>2</v>
      </c>
      <c r="E5" s="38" t="s">
        <v>30</v>
      </c>
      <c r="F5" s="36" t="s">
        <v>65</v>
      </c>
      <c r="G5" s="36" t="s">
        <v>66</v>
      </c>
      <c r="H5" s="36" t="s">
        <v>89</v>
      </c>
    </row>
    <row r="6" spans="1:8">
      <c r="A6" s="37">
        <v>1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57">
        <v>6</v>
      </c>
      <c r="H6" s="79">
        <v>7</v>
      </c>
    </row>
    <row r="7" spans="1:8" ht="15">
      <c r="A7" s="144" t="s">
        <v>42</v>
      </c>
      <c r="B7" s="145"/>
      <c r="C7" s="145"/>
      <c r="D7" s="145"/>
      <c r="E7" s="145"/>
      <c r="F7" s="145"/>
      <c r="G7" s="31"/>
      <c r="H7" s="58"/>
    </row>
    <row r="8" spans="1:8" ht="15">
      <c r="A8" s="72">
        <v>1</v>
      </c>
      <c r="B8" s="73" t="s">
        <v>62</v>
      </c>
      <c r="C8" s="16"/>
      <c r="D8" s="45" t="s">
        <v>3</v>
      </c>
      <c r="E8" s="15">
        <v>20</v>
      </c>
      <c r="F8" s="18">
        <v>2.94</v>
      </c>
      <c r="G8" s="64">
        <f>F8*E8</f>
        <v>58.8</v>
      </c>
      <c r="H8" s="59">
        <f>(G8*100)/122</f>
        <v>48.2</v>
      </c>
    </row>
    <row r="9" spans="1:8" ht="15">
      <c r="A9" s="72">
        <v>2</v>
      </c>
      <c r="B9" s="39" t="s">
        <v>23</v>
      </c>
      <c r="C9" s="16"/>
      <c r="D9" s="45" t="s">
        <v>3</v>
      </c>
      <c r="E9" s="15">
        <v>30</v>
      </c>
      <c r="F9" s="18">
        <v>0.73</v>
      </c>
      <c r="G9" s="64">
        <f t="shared" ref="G9:G17" si="0">F9*E9</f>
        <v>21.9</v>
      </c>
      <c r="H9" s="59">
        <f t="shared" ref="H9:H61" si="1">(G9*100)/122</f>
        <v>17.95</v>
      </c>
    </row>
    <row r="10" spans="1:8" ht="15">
      <c r="A10" s="72">
        <v>3</v>
      </c>
      <c r="B10" s="39" t="s">
        <v>24</v>
      </c>
      <c r="C10" s="16"/>
      <c r="D10" s="45" t="s">
        <v>3</v>
      </c>
      <c r="E10" s="15">
        <v>60</v>
      </c>
      <c r="F10" s="18">
        <v>0.24</v>
      </c>
      <c r="G10" s="64">
        <f t="shared" si="0"/>
        <v>14.4</v>
      </c>
      <c r="H10" s="59">
        <f t="shared" si="1"/>
        <v>11.8</v>
      </c>
    </row>
    <row r="11" spans="1:8" ht="15">
      <c r="A11" s="72">
        <v>4</v>
      </c>
      <c r="B11" s="39" t="s">
        <v>43</v>
      </c>
      <c r="C11" s="16"/>
      <c r="D11" s="45" t="s">
        <v>3</v>
      </c>
      <c r="E11" s="15">
        <v>70</v>
      </c>
      <c r="F11" s="18">
        <v>1.83</v>
      </c>
      <c r="G11" s="64">
        <f t="shared" si="0"/>
        <v>128.1</v>
      </c>
      <c r="H11" s="59">
        <f t="shared" si="1"/>
        <v>105</v>
      </c>
    </row>
    <row r="12" spans="1:8" ht="15">
      <c r="A12" s="72">
        <v>5</v>
      </c>
      <c r="B12" s="39" t="s">
        <v>41</v>
      </c>
      <c r="C12" s="16"/>
      <c r="D12" s="45" t="s">
        <v>3</v>
      </c>
      <c r="E12" s="15">
        <v>30</v>
      </c>
      <c r="F12" s="18">
        <v>13.05</v>
      </c>
      <c r="G12" s="64">
        <f t="shared" si="0"/>
        <v>391.5</v>
      </c>
      <c r="H12" s="59">
        <f t="shared" si="1"/>
        <v>320.89999999999998</v>
      </c>
    </row>
    <row r="13" spans="1:8" ht="15">
      <c r="A13" s="72">
        <v>6</v>
      </c>
      <c r="B13" s="39" t="s">
        <v>44</v>
      </c>
      <c r="C13" s="16"/>
      <c r="D13" s="45" t="s">
        <v>3</v>
      </c>
      <c r="E13" s="15">
        <v>25</v>
      </c>
      <c r="F13" s="18">
        <v>5.25</v>
      </c>
      <c r="G13" s="64">
        <f t="shared" si="0"/>
        <v>131.25</v>
      </c>
      <c r="H13" s="59">
        <f t="shared" si="1"/>
        <v>107.58</v>
      </c>
    </row>
    <row r="14" spans="1:8" ht="15">
      <c r="A14" s="72">
        <v>7</v>
      </c>
      <c r="B14" s="40" t="s">
        <v>39</v>
      </c>
      <c r="C14" s="29"/>
      <c r="D14" s="46" t="s">
        <v>3</v>
      </c>
      <c r="E14" s="30">
        <v>40</v>
      </c>
      <c r="F14" s="18">
        <v>1.78</v>
      </c>
      <c r="G14" s="64">
        <f t="shared" si="0"/>
        <v>71.2</v>
      </c>
      <c r="H14" s="59">
        <f t="shared" si="1"/>
        <v>58.36</v>
      </c>
    </row>
    <row r="15" spans="1:8" ht="15">
      <c r="A15" s="72">
        <v>8</v>
      </c>
      <c r="B15" s="39" t="s">
        <v>27</v>
      </c>
      <c r="C15" s="16"/>
      <c r="D15" s="45" t="s">
        <v>3</v>
      </c>
      <c r="E15" s="15">
        <v>70</v>
      </c>
      <c r="F15" s="18">
        <v>2.0099999999999998</v>
      </c>
      <c r="G15" s="64">
        <f t="shared" si="0"/>
        <v>140.69999999999999</v>
      </c>
      <c r="H15" s="59">
        <f t="shared" si="1"/>
        <v>115.33</v>
      </c>
    </row>
    <row r="16" spans="1:8" ht="15">
      <c r="A16" s="72">
        <v>9</v>
      </c>
      <c r="B16" s="39" t="s">
        <v>36</v>
      </c>
      <c r="C16" s="16"/>
      <c r="D16" s="45" t="s">
        <v>3</v>
      </c>
      <c r="E16" s="15">
        <v>40</v>
      </c>
      <c r="F16" s="18">
        <v>1.26</v>
      </c>
      <c r="G16" s="64">
        <f t="shared" si="0"/>
        <v>50.4</v>
      </c>
      <c r="H16" s="59">
        <f t="shared" si="1"/>
        <v>41.31</v>
      </c>
    </row>
    <row r="17" spans="1:8" ht="15">
      <c r="A17" s="72">
        <v>10</v>
      </c>
      <c r="B17" s="39" t="s">
        <v>40</v>
      </c>
      <c r="C17" s="54"/>
      <c r="D17" s="45" t="s">
        <v>3</v>
      </c>
      <c r="E17" s="15">
        <v>50</v>
      </c>
      <c r="F17" s="18">
        <v>0.65</v>
      </c>
      <c r="G17" s="64">
        <f t="shared" si="0"/>
        <v>32.5</v>
      </c>
      <c r="H17" s="59">
        <f t="shared" si="1"/>
        <v>26.64</v>
      </c>
    </row>
    <row r="18" spans="1:8" ht="15.75" thickBot="1">
      <c r="A18" s="72">
        <v>4</v>
      </c>
      <c r="B18" s="13" t="s">
        <v>29</v>
      </c>
      <c r="C18" s="16"/>
      <c r="D18" s="14" t="s">
        <v>3</v>
      </c>
      <c r="E18" s="15">
        <f>+J18</f>
        <v>0</v>
      </c>
      <c r="F18" s="18"/>
      <c r="G18" s="65"/>
      <c r="H18" s="60">
        <f t="shared" si="1"/>
        <v>0</v>
      </c>
    </row>
    <row r="19" spans="1:8" ht="15.75" thickBot="1">
      <c r="A19" s="144" t="s">
        <v>45</v>
      </c>
      <c r="B19" s="145"/>
      <c r="C19" s="145"/>
      <c r="D19" s="145"/>
      <c r="E19" s="145"/>
      <c r="F19" s="145"/>
      <c r="G19" s="66">
        <f>SUM(G8:G18)</f>
        <v>1040.75</v>
      </c>
      <c r="H19" s="61">
        <f t="shared" si="1"/>
        <v>853.07</v>
      </c>
    </row>
    <row r="20" spans="1:8" ht="15.75" thickBot="1">
      <c r="A20" s="72">
        <v>1</v>
      </c>
      <c r="B20" s="39" t="s">
        <v>32</v>
      </c>
      <c r="C20" s="16"/>
      <c r="D20" s="45" t="s">
        <v>3</v>
      </c>
      <c r="E20" s="15">
        <v>100</v>
      </c>
      <c r="F20" s="18">
        <v>0.37</v>
      </c>
      <c r="G20" s="67">
        <f>F20*E20</f>
        <v>37</v>
      </c>
      <c r="H20" s="63">
        <f t="shared" si="1"/>
        <v>30.33</v>
      </c>
    </row>
    <row r="21" spans="1:8" ht="15.75" thickBot="1">
      <c r="A21" s="144" t="s">
        <v>63</v>
      </c>
      <c r="B21" s="145"/>
      <c r="C21" s="145"/>
      <c r="D21" s="145"/>
      <c r="E21" s="145"/>
      <c r="F21" s="145"/>
      <c r="G21" s="66">
        <f>SUM(G20)</f>
        <v>37</v>
      </c>
      <c r="H21" s="61">
        <f t="shared" si="1"/>
        <v>30.33</v>
      </c>
    </row>
    <row r="22" spans="1:8" ht="24">
      <c r="A22" s="72">
        <v>1</v>
      </c>
      <c r="B22" s="41" t="s">
        <v>18</v>
      </c>
      <c r="C22" s="16"/>
      <c r="D22" s="45" t="s">
        <v>21</v>
      </c>
      <c r="E22" s="15">
        <v>240</v>
      </c>
      <c r="F22" s="18">
        <v>2.85</v>
      </c>
      <c r="G22" s="68">
        <f t="shared" ref="G22:G28" si="2">F22*E22</f>
        <v>684</v>
      </c>
      <c r="H22" s="62">
        <f t="shared" si="1"/>
        <v>560.66</v>
      </c>
    </row>
    <row r="23" spans="1:8" ht="60">
      <c r="A23" s="72">
        <v>2</v>
      </c>
      <c r="B23" s="42" t="s">
        <v>87</v>
      </c>
      <c r="C23" s="31"/>
      <c r="D23" s="47" t="s">
        <v>3</v>
      </c>
      <c r="E23" s="32">
        <v>6880</v>
      </c>
      <c r="F23" s="18">
        <v>0.37</v>
      </c>
      <c r="G23" s="64">
        <f t="shared" si="2"/>
        <v>2545.6</v>
      </c>
      <c r="H23" s="59">
        <f t="shared" si="1"/>
        <v>2086.56</v>
      </c>
    </row>
    <row r="24" spans="1:8" ht="84">
      <c r="A24" s="72">
        <v>3</v>
      </c>
      <c r="B24" s="41" t="s">
        <v>52</v>
      </c>
      <c r="C24" s="16"/>
      <c r="D24" s="45" t="s">
        <v>3</v>
      </c>
      <c r="E24" s="15">
        <v>2000</v>
      </c>
      <c r="F24" s="18">
        <v>0.95</v>
      </c>
      <c r="G24" s="64">
        <f t="shared" si="2"/>
        <v>1900</v>
      </c>
      <c r="H24" s="59">
        <f t="shared" si="1"/>
        <v>1557.38</v>
      </c>
    </row>
    <row r="25" spans="1:8" ht="84">
      <c r="A25" s="72">
        <v>4</v>
      </c>
      <c r="B25" s="41" t="s">
        <v>51</v>
      </c>
      <c r="C25" s="16"/>
      <c r="D25" s="45" t="s">
        <v>64</v>
      </c>
      <c r="E25" s="15">
        <v>160</v>
      </c>
      <c r="F25" s="18">
        <v>1.57</v>
      </c>
      <c r="G25" s="64">
        <f t="shared" si="2"/>
        <v>251.2</v>
      </c>
      <c r="H25" s="59">
        <f t="shared" si="1"/>
        <v>205.9</v>
      </c>
    </row>
    <row r="26" spans="1:8" ht="24">
      <c r="A26" s="72">
        <v>5</v>
      </c>
      <c r="B26" s="41" t="s">
        <v>19</v>
      </c>
      <c r="C26" s="16"/>
      <c r="D26" s="45" t="s">
        <v>6</v>
      </c>
      <c r="E26" s="15">
        <v>80</v>
      </c>
      <c r="F26" s="18">
        <v>2.44</v>
      </c>
      <c r="G26" s="64">
        <f t="shared" si="2"/>
        <v>195.2</v>
      </c>
      <c r="H26" s="59">
        <f t="shared" si="1"/>
        <v>160</v>
      </c>
    </row>
    <row r="27" spans="1:8" ht="15">
      <c r="A27" s="72">
        <v>6</v>
      </c>
      <c r="B27" s="41" t="s">
        <v>20</v>
      </c>
      <c r="C27" s="16"/>
      <c r="D27" s="45" t="s">
        <v>8</v>
      </c>
      <c r="E27" s="15">
        <v>80</v>
      </c>
      <c r="F27" s="18">
        <v>2.56</v>
      </c>
      <c r="G27" s="64">
        <f t="shared" si="2"/>
        <v>204.8</v>
      </c>
      <c r="H27" s="59">
        <f t="shared" si="1"/>
        <v>167.87</v>
      </c>
    </row>
    <row r="28" spans="1:8" ht="48">
      <c r="A28" s="74">
        <v>7</v>
      </c>
      <c r="B28" s="41" t="s">
        <v>26</v>
      </c>
      <c r="C28" s="16"/>
      <c r="D28" s="45" t="s">
        <v>38</v>
      </c>
      <c r="E28" s="15">
        <v>80</v>
      </c>
      <c r="F28" s="18">
        <v>4.88</v>
      </c>
      <c r="G28" s="64">
        <f t="shared" si="2"/>
        <v>390.4</v>
      </c>
      <c r="H28" s="59">
        <f t="shared" si="1"/>
        <v>320</v>
      </c>
    </row>
    <row r="29" spans="1:8" ht="36">
      <c r="A29" s="72">
        <v>2</v>
      </c>
      <c r="B29" s="41" t="s">
        <v>14</v>
      </c>
      <c r="C29" s="16"/>
      <c r="D29" s="45" t="s">
        <v>6</v>
      </c>
      <c r="E29" s="15">
        <f>+J29</f>
        <v>0</v>
      </c>
      <c r="F29" s="18"/>
      <c r="G29" s="68"/>
      <c r="H29" s="59">
        <f t="shared" si="1"/>
        <v>0</v>
      </c>
    </row>
    <row r="30" spans="1:8" ht="36">
      <c r="A30" s="74">
        <v>9</v>
      </c>
      <c r="B30" s="43" t="s">
        <v>25</v>
      </c>
      <c r="C30" s="27"/>
      <c r="D30" s="48" t="s">
        <v>3</v>
      </c>
      <c r="E30" s="28">
        <v>1100</v>
      </c>
      <c r="F30" s="18">
        <v>0.98</v>
      </c>
      <c r="G30" s="64">
        <f>F30*E30</f>
        <v>1078</v>
      </c>
      <c r="H30" s="59">
        <f t="shared" si="1"/>
        <v>883.61</v>
      </c>
    </row>
    <row r="31" spans="1:8" ht="24">
      <c r="A31" s="74">
        <v>10</v>
      </c>
      <c r="B31" s="43" t="s">
        <v>49</v>
      </c>
      <c r="C31" s="27"/>
      <c r="D31" s="48" t="s">
        <v>3</v>
      </c>
      <c r="E31" s="28">
        <v>30</v>
      </c>
      <c r="F31" s="18">
        <v>2.16</v>
      </c>
      <c r="G31" s="64">
        <f>F31*E31</f>
        <v>64.8</v>
      </c>
      <c r="H31" s="59">
        <f t="shared" si="1"/>
        <v>53.11</v>
      </c>
    </row>
    <row r="32" spans="1:8" ht="36.75" thickBot="1">
      <c r="A32" s="74">
        <v>11</v>
      </c>
      <c r="B32" s="41" t="s">
        <v>28</v>
      </c>
      <c r="C32" s="16"/>
      <c r="D32" s="45" t="s">
        <v>3</v>
      </c>
      <c r="E32" s="15">
        <v>20</v>
      </c>
      <c r="F32" s="18">
        <v>1.22</v>
      </c>
      <c r="G32" s="65">
        <f>F32*E32</f>
        <v>24.4</v>
      </c>
      <c r="H32" s="60">
        <f t="shared" si="1"/>
        <v>20</v>
      </c>
    </row>
    <row r="33" spans="1:8" ht="15.75" thickBot="1">
      <c r="A33" s="144" t="s">
        <v>48</v>
      </c>
      <c r="B33" s="145"/>
      <c r="C33" s="145"/>
      <c r="D33" s="145"/>
      <c r="E33" s="145"/>
      <c r="F33" s="145"/>
      <c r="G33" s="66">
        <f>SUM(G22:G32)</f>
        <v>7338.4</v>
      </c>
      <c r="H33" s="61">
        <f t="shared" si="1"/>
        <v>6015.08</v>
      </c>
    </row>
    <row r="34" spans="1:8" ht="15.75" thickBot="1">
      <c r="A34" s="72">
        <v>1</v>
      </c>
      <c r="B34" s="39" t="s">
        <v>47</v>
      </c>
      <c r="C34" s="16"/>
      <c r="D34" s="45" t="s">
        <v>22</v>
      </c>
      <c r="E34" s="15">
        <v>480</v>
      </c>
      <c r="F34" s="18">
        <v>1.04</v>
      </c>
      <c r="G34" s="67">
        <f>F34*E34</f>
        <v>499.2</v>
      </c>
      <c r="H34" s="63">
        <f t="shared" si="1"/>
        <v>409.18</v>
      </c>
    </row>
    <row r="35" spans="1:8" ht="15.75" thickBot="1">
      <c r="A35" s="144" t="s">
        <v>53</v>
      </c>
      <c r="B35" s="145"/>
      <c r="C35" s="145"/>
      <c r="D35" s="145"/>
      <c r="E35" s="145"/>
      <c r="F35" s="145"/>
      <c r="G35" s="66">
        <f>SUM(G34)</f>
        <v>499.2</v>
      </c>
      <c r="H35" s="61">
        <f t="shared" si="1"/>
        <v>409.18</v>
      </c>
    </row>
    <row r="36" spans="1:8" ht="15">
      <c r="A36" s="72">
        <v>1</v>
      </c>
      <c r="B36" s="39" t="s">
        <v>58</v>
      </c>
      <c r="C36" s="16"/>
      <c r="D36" s="45" t="s">
        <v>50</v>
      </c>
      <c r="E36" s="15">
        <v>150</v>
      </c>
      <c r="F36" s="18">
        <v>5.8</v>
      </c>
      <c r="G36" s="68">
        <f>F36*E36</f>
        <v>870</v>
      </c>
      <c r="H36" s="62">
        <f t="shared" si="1"/>
        <v>713.11</v>
      </c>
    </row>
    <row r="37" spans="1:8" ht="15">
      <c r="A37" s="72">
        <v>2</v>
      </c>
      <c r="B37" s="39" t="s">
        <v>59</v>
      </c>
      <c r="C37" s="16"/>
      <c r="D37" s="45" t="s">
        <v>50</v>
      </c>
      <c r="E37" s="15">
        <v>36</v>
      </c>
      <c r="F37" s="18">
        <v>5.8</v>
      </c>
      <c r="G37" s="64">
        <f>F37*E37</f>
        <v>208.8</v>
      </c>
      <c r="H37" s="59">
        <f t="shared" si="1"/>
        <v>171.15</v>
      </c>
    </row>
    <row r="38" spans="1:8" ht="15">
      <c r="A38" s="72">
        <v>3</v>
      </c>
      <c r="B38" s="39" t="s">
        <v>71</v>
      </c>
      <c r="C38" s="16"/>
      <c r="D38" s="45" t="s">
        <v>50</v>
      </c>
      <c r="E38" s="15">
        <v>30</v>
      </c>
      <c r="F38" s="18">
        <v>5.8</v>
      </c>
      <c r="G38" s="64">
        <f>F38*E38</f>
        <v>174</v>
      </c>
      <c r="H38" s="59">
        <f t="shared" si="1"/>
        <v>142.62</v>
      </c>
    </row>
    <row r="39" spans="1:8" ht="15">
      <c r="A39" s="72">
        <v>4</v>
      </c>
      <c r="B39" s="39" t="s">
        <v>60</v>
      </c>
      <c r="C39" s="16"/>
      <c r="D39" s="45" t="s">
        <v>31</v>
      </c>
      <c r="E39" s="15">
        <v>15</v>
      </c>
      <c r="F39" s="18">
        <v>5.47</v>
      </c>
      <c r="G39" s="64">
        <f>F39*E39</f>
        <v>82.05</v>
      </c>
      <c r="H39" s="59">
        <f t="shared" si="1"/>
        <v>67.25</v>
      </c>
    </row>
    <row r="40" spans="1:8" ht="15.75" thickBot="1">
      <c r="A40" s="72">
        <v>6</v>
      </c>
      <c r="B40" s="39" t="s">
        <v>61</v>
      </c>
      <c r="C40" s="16"/>
      <c r="D40" s="45" t="s">
        <v>31</v>
      </c>
      <c r="E40" s="15">
        <v>262</v>
      </c>
      <c r="F40" s="18">
        <v>5.47</v>
      </c>
      <c r="G40" s="65">
        <f>F40*E40</f>
        <v>1433.14</v>
      </c>
      <c r="H40" s="60">
        <f t="shared" si="1"/>
        <v>1174.7</v>
      </c>
    </row>
    <row r="41" spans="1:8" ht="15.75" thickBot="1">
      <c r="A41" s="144" t="s">
        <v>46</v>
      </c>
      <c r="B41" s="145"/>
      <c r="C41" s="145"/>
      <c r="D41" s="145"/>
      <c r="E41" s="145"/>
      <c r="F41" s="145"/>
      <c r="G41" s="66">
        <f>SUM(G36:G40)</f>
        <v>2767.99</v>
      </c>
      <c r="H41" s="61">
        <f t="shared" si="1"/>
        <v>2268.84</v>
      </c>
    </row>
    <row r="42" spans="1:8" ht="24">
      <c r="A42" s="75">
        <v>1</v>
      </c>
      <c r="B42" s="41" t="s">
        <v>11</v>
      </c>
      <c r="C42" s="16"/>
      <c r="D42" s="45" t="s">
        <v>17</v>
      </c>
      <c r="E42" s="15">
        <v>10</v>
      </c>
      <c r="F42" s="18">
        <v>1.59</v>
      </c>
      <c r="G42" s="68">
        <f t="shared" ref="G42:G59" si="3">F42*E42</f>
        <v>15.9</v>
      </c>
      <c r="H42" s="62">
        <f t="shared" si="1"/>
        <v>13.03</v>
      </c>
    </row>
    <row r="43" spans="1:8" ht="60">
      <c r="A43" s="72">
        <v>2</v>
      </c>
      <c r="B43" s="41" t="s">
        <v>33</v>
      </c>
      <c r="C43" s="16"/>
      <c r="D43" s="45" t="s">
        <v>5</v>
      </c>
      <c r="E43" s="15">
        <v>72</v>
      </c>
      <c r="F43" s="18"/>
      <c r="G43" s="64">
        <f t="shared" si="3"/>
        <v>0</v>
      </c>
      <c r="H43" s="59">
        <f t="shared" si="1"/>
        <v>0</v>
      </c>
    </row>
    <row r="44" spans="1:8" ht="48">
      <c r="A44" s="72">
        <v>2</v>
      </c>
      <c r="B44" s="41" t="s">
        <v>76</v>
      </c>
      <c r="C44" s="16"/>
      <c r="D44" s="45" t="s">
        <v>7</v>
      </c>
      <c r="E44" s="15">
        <v>48</v>
      </c>
      <c r="F44" s="18">
        <v>4.3899999999999997</v>
      </c>
      <c r="G44" s="64">
        <f t="shared" si="3"/>
        <v>210.72</v>
      </c>
      <c r="H44" s="59">
        <f t="shared" si="1"/>
        <v>172.72</v>
      </c>
    </row>
    <row r="45" spans="1:8" ht="60">
      <c r="A45" s="72">
        <v>3</v>
      </c>
      <c r="B45" s="41" t="s">
        <v>56</v>
      </c>
      <c r="C45" s="16"/>
      <c r="D45" s="45" t="s">
        <v>7</v>
      </c>
      <c r="E45" s="35">
        <v>30</v>
      </c>
      <c r="F45" s="18">
        <v>1.55</v>
      </c>
      <c r="G45" s="64">
        <f t="shared" si="3"/>
        <v>46.5</v>
      </c>
      <c r="H45" s="59">
        <f t="shared" si="1"/>
        <v>38.11</v>
      </c>
    </row>
    <row r="46" spans="1:8" ht="84">
      <c r="A46" s="72">
        <v>4</v>
      </c>
      <c r="B46" s="41" t="s">
        <v>77</v>
      </c>
      <c r="C46" s="16"/>
      <c r="D46" s="45" t="s">
        <v>34</v>
      </c>
      <c r="E46" s="15">
        <v>1000</v>
      </c>
      <c r="F46" s="18">
        <v>2.3199999999999998</v>
      </c>
      <c r="G46" s="64">
        <f t="shared" si="3"/>
        <v>2320</v>
      </c>
      <c r="H46" s="59">
        <f t="shared" si="1"/>
        <v>1901.64</v>
      </c>
    </row>
    <row r="47" spans="1:8" ht="48">
      <c r="A47" s="72">
        <v>5</v>
      </c>
      <c r="B47" s="41" t="s">
        <v>78</v>
      </c>
      <c r="C47" s="16"/>
      <c r="D47" s="45" t="s">
        <v>35</v>
      </c>
      <c r="E47" s="15">
        <v>192</v>
      </c>
      <c r="F47" s="18">
        <v>2.16</v>
      </c>
      <c r="G47" s="64">
        <f t="shared" si="3"/>
        <v>414.72</v>
      </c>
      <c r="H47" s="59">
        <f t="shared" si="1"/>
        <v>339.93</v>
      </c>
    </row>
    <row r="48" spans="1:8" ht="36">
      <c r="A48" s="72">
        <v>6</v>
      </c>
      <c r="B48" s="41" t="s">
        <v>79</v>
      </c>
      <c r="C48" s="16"/>
      <c r="D48" s="45" t="s">
        <v>37</v>
      </c>
      <c r="E48" s="15">
        <v>370</v>
      </c>
      <c r="F48" s="18">
        <v>12.08</v>
      </c>
      <c r="G48" s="64">
        <f t="shared" si="3"/>
        <v>4469.6000000000004</v>
      </c>
      <c r="H48" s="59">
        <f t="shared" si="1"/>
        <v>3663.61</v>
      </c>
    </row>
    <row r="49" spans="1:8" ht="60">
      <c r="A49" s="72">
        <v>7</v>
      </c>
      <c r="B49" s="41" t="s">
        <v>80</v>
      </c>
      <c r="C49" s="16"/>
      <c r="D49" s="45" t="s">
        <v>35</v>
      </c>
      <c r="E49" s="15">
        <v>660</v>
      </c>
      <c r="F49" s="18">
        <v>3.17</v>
      </c>
      <c r="G49" s="64">
        <f t="shared" si="3"/>
        <v>2092.1999999999998</v>
      </c>
      <c r="H49" s="59">
        <f t="shared" si="1"/>
        <v>1714.92</v>
      </c>
    </row>
    <row r="50" spans="1:8" ht="60">
      <c r="A50" s="76">
        <v>8</v>
      </c>
      <c r="B50" s="41" t="s">
        <v>81</v>
      </c>
      <c r="C50" s="16"/>
      <c r="D50" s="45" t="s">
        <v>7</v>
      </c>
      <c r="E50" s="15">
        <v>1200</v>
      </c>
      <c r="F50" s="18">
        <v>1.22</v>
      </c>
      <c r="G50" s="64">
        <f t="shared" si="3"/>
        <v>1464</v>
      </c>
      <c r="H50" s="59">
        <f t="shared" si="1"/>
        <v>1200</v>
      </c>
    </row>
    <row r="51" spans="1:8" ht="24">
      <c r="A51" s="76">
        <v>9</v>
      </c>
      <c r="B51" s="41" t="s">
        <v>16</v>
      </c>
      <c r="C51" s="16"/>
      <c r="D51" s="45" t="s">
        <v>8</v>
      </c>
      <c r="E51" s="15">
        <v>50</v>
      </c>
      <c r="F51" s="18">
        <v>2.2000000000000002</v>
      </c>
      <c r="G51" s="64">
        <f t="shared" si="3"/>
        <v>110</v>
      </c>
      <c r="H51" s="59">
        <f t="shared" si="1"/>
        <v>90.16</v>
      </c>
    </row>
    <row r="52" spans="1:8" ht="24">
      <c r="A52" s="76">
        <v>10</v>
      </c>
      <c r="B52" s="41" t="s">
        <v>15</v>
      </c>
      <c r="C52" s="16"/>
      <c r="D52" s="45" t="s">
        <v>8</v>
      </c>
      <c r="E52" s="15">
        <v>50</v>
      </c>
      <c r="F52" s="18">
        <v>3</v>
      </c>
      <c r="G52" s="64">
        <f t="shared" si="3"/>
        <v>150</v>
      </c>
      <c r="H52" s="59">
        <f t="shared" si="1"/>
        <v>122.95</v>
      </c>
    </row>
    <row r="53" spans="1:8" ht="48">
      <c r="A53" s="76">
        <v>11</v>
      </c>
      <c r="B53" s="41" t="s">
        <v>12</v>
      </c>
      <c r="C53" s="16"/>
      <c r="D53" s="45" t="s">
        <v>7</v>
      </c>
      <c r="E53" s="15">
        <v>500</v>
      </c>
      <c r="F53" s="18">
        <v>1.93</v>
      </c>
      <c r="G53" s="64">
        <f t="shared" si="3"/>
        <v>965</v>
      </c>
      <c r="H53" s="59">
        <f t="shared" si="1"/>
        <v>790.98</v>
      </c>
    </row>
    <row r="54" spans="1:8" ht="24">
      <c r="A54" s="76">
        <v>12</v>
      </c>
      <c r="B54" s="41" t="s">
        <v>10</v>
      </c>
      <c r="C54" s="16"/>
      <c r="D54" s="45" t="s">
        <v>7</v>
      </c>
      <c r="E54" s="15">
        <v>100</v>
      </c>
      <c r="F54" s="18">
        <v>7.81</v>
      </c>
      <c r="G54" s="64">
        <f t="shared" si="3"/>
        <v>781</v>
      </c>
      <c r="H54" s="59">
        <f t="shared" si="1"/>
        <v>640.16</v>
      </c>
    </row>
    <row r="55" spans="1:8" ht="36">
      <c r="A55" s="76">
        <v>13</v>
      </c>
      <c r="B55" s="41" t="s">
        <v>13</v>
      </c>
      <c r="C55" s="16"/>
      <c r="D55" s="45" t="s">
        <v>4</v>
      </c>
      <c r="E55" s="15">
        <v>70</v>
      </c>
      <c r="F55" s="18">
        <v>9.8800000000000008</v>
      </c>
      <c r="G55" s="64">
        <f t="shared" si="3"/>
        <v>691.6</v>
      </c>
      <c r="H55" s="59">
        <f t="shared" si="1"/>
        <v>566.89</v>
      </c>
    </row>
    <row r="56" spans="1:8" ht="24">
      <c r="A56" s="76">
        <v>14</v>
      </c>
      <c r="B56" s="41" t="s">
        <v>82</v>
      </c>
      <c r="C56" s="16"/>
      <c r="D56" s="45" t="s">
        <v>54</v>
      </c>
      <c r="E56" s="15">
        <v>50</v>
      </c>
      <c r="F56" s="18">
        <v>1.95</v>
      </c>
      <c r="G56" s="64">
        <f t="shared" si="3"/>
        <v>97.5</v>
      </c>
      <c r="H56" s="59">
        <f t="shared" si="1"/>
        <v>79.92</v>
      </c>
    </row>
    <row r="57" spans="1:8" ht="24">
      <c r="A57" s="76">
        <v>15</v>
      </c>
      <c r="B57" s="41" t="s">
        <v>83</v>
      </c>
      <c r="C57" s="16"/>
      <c r="D57" s="45" t="s">
        <v>75</v>
      </c>
      <c r="E57" s="15">
        <v>300</v>
      </c>
      <c r="F57" s="18">
        <v>2.12</v>
      </c>
      <c r="G57" s="64">
        <f t="shared" si="3"/>
        <v>636</v>
      </c>
      <c r="H57" s="59">
        <f t="shared" si="1"/>
        <v>521.30999999999995</v>
      </c>
    </row>
    <row r="58" spans="1:8" ht="24">
      <c r="A58" s="76">
        <v>16</v>
      </c>
      <c r="B58" s="41" t="s">
        <v>84</v>
      </c>
      <c r="C58" s="16"/>
      <c r="D58" s="45" t="s">
        <v>8</v>
      </c>
      <c r="E58" s="15">
        <v>50</v>
      </c>
      <c r="F58" s="18">
        <v>5.25</v>
      </c>
      <c r="G58" s="64">
        <f t="shared" si="3"/>
        <v>262.5</v>
      </c>
      <c r="H58" s="59">
        <f t="shared" si="1"/>
        <v>215.16</v>
      </c>
    </row>
    <row r="59" spans="1:8" ht="60.75" thickBot="1">
      <c r="A59" s="72">
        <v>17</v>
      </c>
      <c r="B59" s="41" t="s">
        <v>85</v>
      </c>
      <c r="C59" s="16"/>
      <c r="D59" s="45" t="s">
        <v>5</v>
      </c>
      <c r="E59" s="15">
        <v>70</v>
      </c>
      <c r="F59" s="18">
        <v>0.98</v>
      </c>
      <c r="G59" s="65">
        <f t="shared" si="3"/>
        <v>68.599999999999994</v>
      </c>
      <c r="H59" s="60">
        <f t="shared" si="1"/>
        <v>56.23</v>
      </c>
    </row>
    <row r="60" spans="1:8" ht="15.75" thickBot="1">
      <c r="A60" s="77"/>
      <c r="B60" s="49"/>
      <c r="C60" s="3"/>
      <c r="D60" s="50"/>
      <c r="E60" s="20"/>
      <c r="F60" s="21"/>
      <c r="G60" s="69">
        <f>SUM(G42:G59)</f>
        <v>14795.84</v>
      </c>
      <c r="H60" s="61">
        <f t="shared" si="1"/>
        <v>12127.74</v>
      </c>
    </row>
    <row r="61" spans="1:8" ht="15.75" thickBot="1">
      <c r="A61" s="156" t="s">
        <v>72</v>
      </c>
      <c r="B61" s="149"/>
      <c r="C61" s="149"/>
      <c r="D61" s="149"/>
      <c r="E61" s="149"/>
      <c r="F61" s="149"/>
      <c r="G61" s="70">
        <f>G60+G41+G35+G33+G21+G19</f>
        <v>26479.18</v>
      </c>
      <c r="H61" s="61">
        <f t="shared" si="1"/>
        <v>21704.25</v>
      </c>
    </row>
  </sheetData>
  <mergeCells count="10">
    <mergeCell ref="A33:F33"/>
    <mergeCell ref="A35:F35"/>
    <mergeCell ref="A41:F41"/>
    <mergeCell ref="A61:F61"/>
    <mergeCell ref="A2:H2"/>
    <mergeCell ref="A3:H3"/>
    <mergeCell ref="A4:H4"/>
    <mergeCell ref="A7:F7"/>
    <mergeCell ref="A19:F19"/>
    <mergeCell ref="A21:F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CHEMIA 2005 R.</vt:lpstr>
      <vt:lpstr>Arkusz1</vt:lpstr>
      <vt:lpstr>Arkusz2</vt:lpstr>
      <vt:lpstr>'CHEMIA 2005 R.'!Obszar_wydruku</vt:lpstr>
      <vt:lpstr>'CHEMIA 2005 R.'!OCENA_SP</vt:lpstr>
      <vt:lpstr>'CHEMIA 2005 R.'!SPOŻYWCZE_OFERTY</vt:lpstr>
    </vt:vector>
  </TitlesOfParts>
  <Company>DPS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Sławek</cp:lastModifiedBy>
  <cp:lastPrinted>2013-11-18T10:39:20Z</cp:lastPrinted>
  <dcterms:created xsi:type="dcterms:W3CDTF">2003-11-25T09:36:34Z</dcterms:created>
  <dcterms:modified xsi:type="dcterms:W3CDTF">2013-11-20T09:39:42Z</dcterms:modified>
</cp:coreProperties>
</file>